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25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<sst xmlns="http://schemas.openxmlformats.org/spreadsheetml/2006/main" count="301" uniqueCount="145">
  <si>
    <t>software</t>
  </si>
  <si>
    <t>f.do amm.software</t>
  </si>
  <si>
    <t>fabbricati</t>
  </si>
  <si>
    <t>Macchine d'uff</t>
  </si>
  <si>
    <t>automezzi</t>
  </si>
  <si>
    <t>f.do amm. Fabbricati</t>
  </si>
  <si>
    <t>f.do amm. Macch.d'uff</t>
  </si>
  <si>
    <t>f.do amm. Automez</t>
  </si>
  <si>
    <t>crediti v/clienti</t>
  </si>
  <si>
    <t>f.do rischi su crediti</t>
  </si>
  <si>
    <t>IVA ns credito</t>
  </si>
  <si>
    <t>IVA c.acconto</t>
  </si>
  <si>
    <t>imposte c/acconto</t>
  </si>
  <si>
    <t>denaro in cassa</t>
  </si>
  <si>
    <t>assegni</t>
  </si>
  <si>
    <t>Patrimonio netto</t>
  </si>
  <si>
    <t>prelevam.extragest</t>
  </si>
  <si>
    <t>titolare c/rit.subite</t>
  </si>
  <si>
    <t>debiti per TFR</t>
  </si>
  <si>
    <t>debiti v/fornitori</t>
  </si>
  <si>
    <t>IVA ns/debito</t>
  </si>
  <si>
    <t>deb per rit da vers</t>
  </si>
  <si>
    <t>Istituti di previdenza</t>
  </si>
  <si>
    <t>M dei P di S c/c</t>
  </si>
  <si>
    <t>merci c/vendite</t>
  </si>
  <si>
    <t>resi su vendite</t>
  </si>
  <si>
    <t>merci c/acquisti</t>
  </si>
  <si>
    <t>resi su acquisti</t>
  </si>
  <si>
    <t>merci c/esist iniz</t>
  </si>
  <si>
    <t>costi di trasporto</t>
  </si>
  <si>
    <t>costi telefonici</t>
  </si>
  <si>
    <t xml:space="preserve">energia elettrica </t>
  </si>
  <si>
    <t>pubblicità</t>
  </si>
  <si>
    <t xml:space="preserve">costi di vigilanza </t>
  </si>
  <si>
    <t>assicurazioni</t>
  </si>
  <si>
    <t>salari e stipendi</t>
  </si>
  <si>
    <t>oneri sociali</t>
  </si>
  <si>
    <t>interessi attivi banc</t>
  </si>
  <si>
    <t>interessi passivi banc</t>
  </si>
  <si>
    <t>sopr pass straord</t>
  </si>
  <si>
    <t>ammortamento software</t>
  </si>
  <si>
    <t>fondo ammortam software</t>
  </si>
  <si>
    <t>ammortamento fabbricati</t>
  </si>
  <si>
    <t>fondo ammortam fabbricati</t>
  </si>
  <si>
    <t>ammrtamento macch d'uff</t>
  </si>
  <si>
    <t>fondo ammort. Macch d'uff</t>
  </si>
  <si>
    <t>ammortamento automezzi</t>
  </si>
  <si>
    <t>fondo ammort. Automezzi</t>
  </si>
  <si>
    <t>fatture da emettere</t>
  </si>
  <si>
    <t>IVA ns debito</t>
  </si>
  <si>
    <t>fatture da ricevere</t>
  </si>
  <si>
    <t>svalutazione crediti</t>
  </si>
  <si>
    <t>fondo rischi su crediti</t>
  </si>
  <si>
    <t>costi di vigilanza</t>
  </si>
  <si>
    <t>ratei passivi</t>
  </si>
  <si>
    <t>TFR</t>
  </si>
  <si>
    <t>debiti per rit.da versare</t>
  </si>
  <si>
    <t>titolare c/ritenute subite</t>
  </si>
  <si>
    <t>interessi passivi bancari</t>
  </si>
  <si>
    <t>interessi attivi bancari</t>
  </si>
  <si>
    <t>risconti attivi</t>
  </si>
  <si>
    <t xml:space="preserve">merci </t>
  </si>
  <si>
    <t>merci c/rimanenze finali</t>
  </si>
  <si>
    <t>imposte d'esercizio</t>
  </si>
  <si>
    <t>debiti per imposte</t>
  </si>
  <si>
    <t>ammort.software</t>
  </si>
  <si>
    <t>ammort.fabbricati</t>
  </si>
  <si>
    <t>ammort. Macch d'uff</t>
  </si>
  <si>
    <t>ammort. Automezzi</t>
  </si>
  <si>
    <t>merci</t>
  </si>
  <si>
    <t>IVA c/liquidazione</t>
  </si>
  <si>
    <t>IVA c/acconto</t>
  </si>
  <si>
    <t>debiti per IVA</t>
  </si>
  <si>
    <t>debiti v/ istit.di previdenza</t>
  </si>
  <si>
    <t>Banche c/c attivi</t>
  </si>
  <si>
    <t>debiti v/istituti di prev</t>
  </si>
  <si>
    <t>Pag 522 n 1.29 scritture di assestamento</t>
  </si>
  <si>
    <t xml:space="preserve"> Libro giornale e libro mastro ( prima e dopo le scritture di assestamento)</t>
  </si>
  <si>
    <t>Conto di risultato economico</t>
  </si>
  <si>
    <t>conto di ris ec</t>
  </si>
  <si>
    <t>merci c/esistenze iniziali</t>
  </si>
  <si>
    <t>Utile d'esercizio</t>
  </si>
  <si>
    <t>conto di risultato economico</t>
  </si>
  <si>
    <t>utile d'esercizio</t>
  </si>
  <si>
    <t>bilancio di chiusura</t>
  </si>
  <si>
    <r>
      <t>(CHIUSURA dei conti accesi alle</t>
    </r>
    <r>
      <rPr>
        <b/>
        <sz val="10"/>
        <rFont val="Arial"/>
        <family val="2"/>
      </rPr>
      <t xml:space="preserve"> attività</t>
    </r>
    <r>
      <rPr>
        <sz val="10"/>
        <rFont val="Arial"/>
        <family val="0"/>
      </rPr>
      <t>)</t>
    </r>
  </si>
  <si>
    <t>banche c/c attivi</t>
  </si>
  <si>
    <t>fondo ammort automezzi</t>
  </si>
  <si>
    <t>debiti per ritenute da vers</t>
  </si>
  <si>
    <t>debiti v/istituti previdenziali</t>
  </si>
  <si>
    <t>(CHIUSURA conti accesi al Patrimonio)</t>
  </si>
  <si>
    <t>Bilancio di chiusura</t>
  </si>
  <si>
    <t>totale costi d'esercizio</t>
  </si>
  <si>
    <t>totale ricavi d'esercizio</t>
  </si>
  <si>
    <t>totale a pareggio</t>
  </si>
  <si>
    <t>situazione patrimoniale</t>
  </si>
  <si>
    <t>totale attività</t>
  </si>
  <si>
    <t>totale passività</t>
  </si>
  <si>
    <t>Pag 539 n 1.34 scritture di assestamento e di epilogo e chiusura</t>
  </si>
  <si>
    <t>f.do amm. Costi di impianto</t>
  </si>
  <si>
    <t>ammortamento arredamento</t>
  </si>
  <si>
    <t>f.do amm. Arredamento</t>
  </si>
  <si>
    <t xml:space="preserve">merci c/acquisti </t>
  </si>
  <si>
    <t>f.do svalutazione crediti</t>
  </si>
  <si>
    <t>costi per servizi</t>
  </si>
  <si>
    <t>banca Pop.Novara c/c</t>
  </si>
  <si>
    <t>IVA a credito</t>
  </si>
  <si>
    <t>IVA in acconto</t>
  </si>
  <si>
    <t>IVA a debito</t>
  </si>
  <si>
    <t>imposte in acconto</t>
  </si>
  <si>
    <t>istituti previdenziali</t>
  </si>
  <si>
    <t>ammortam. costi di impianto</t>
  </si>
  <si>
    <t>f.do ammortam. automezzi</t>
  </si>
  <si>
    <t>costi di impianto</t>
  </si>
  <si>
    <t>arredamento</t>
  </si>
  <si>
    <t>f.do amm.costi di imp</t>
  </si>
  <si>
    <t>tit. c/prelevam.extragest</t>
  </si>
  <si>
    <t>(EPILOGO A CONTO ECONOMICO dei conti</t>
  </si>
  <si>
    <t>LIBRO GIORNALE</t>
  </si>
  <si>
    <t>LIBRO MASTRO</t>
  </si>
  <si>
    <t xml:space="preserve">SCRITTURE DI ASSESTAMENTO </t>
  </si>
  <si>
    <r>
      <t xml:space="preserve">accesi a componenti </t>
    </r>
    <r>
      <rPr>
        <b/>
        <sz val="10"/>
        <rFont val="Arial"/>
        <family val="2"/>
      </rPr>
      <t xml:space="preserve">positivi </t>
    </r>
    <r>
      <rPr>
        <sz val="10"/>
        <rFont val="Arial"/>
        <family val="0"/>
      </rPr>
      <t>di reddito = ricavi d'es.)</t>
    </r>
  </si>
  <si>
    <t>IVA  a debito</t>
  </si>
  <si>
    <r>
      <t>(</t>
    </r>
    <r>
      <rPr>
        <sz val="10"/>
        <rFont val="Arial"/>
        <family val="2"/>
      </rPr>
      <t xml:space="preserve">EPILOGO A CONTO ECONOMICO dei conti </t>
    </r>
  </si>
  <si>
    <r>
      <t xml:space="preserve">accesi a componenti </t>
    </r>
    <r>
      <rPr>
        <b/>
        <sz val="10"/>
        <rFont val="Arial"/>
        <family val="2"/>
      </rPr>
      <t>negativi</t>
    </r>
    <r>
      <rPr>
        <sz val="10"/>
        <rFont val="Arial"/>
        <family val="2"/>
      </rPr>
      <t xml:space="preserve"> di reddito = costi d'es.)</t>
    </r>
  </si>
  <si>
    <t>Istituti previdenziali</t>
  </si>
  <si>
    <t>Banca Pop  Novara c/c</t>
  </si>
  <si>
    <t>retribuzioni</t>
  </si>
  <si>
    <t>ammort. Costi d'imp</t>
  </si>
  <si>
    <t>ammort. Arredamento</t>
  </si>
  <si>
    <t>merci c/riman finali</t>
  </si>
  <si>
    <t>f.do svalut crediti</t>
  </si>
  <si>
    <t>debiti v/istituti previd</t>
  </si>
  <si>
    <t>tit. prelevamenti extragest</t>
  </si>
  <si>
    <r>
      <t xml:space="preserve"> e alle</t>
    </r>
    <r>
      <rPr>
        <b/>
        <sz val="10"/>
        <rFont val="Arial"/>
        <family val="2"/>
      </rPr>
      <t xml:space="preserve"> rettifiche di attività</t>
    </r>
    <r>
      <rPr>
        <sz val="10"/>
        <rFont val="Arial"/>
        <family val="0"/>
      </rPr>
      <t>)</t>
    </r>
  </si>
  <si>
    <t xml:space="preserve">(CHIUSURA conto di risultato ec. per trovare R.E.  </t>
  </si>
  <si>
    <t>(GIRATA a P. N.  di tutti i conti di patrimonio per trovare PN finale</t>
  </si>
  <si>
    <r>
      <t xml:space="preserve">(CHIUSURA dei conti accesi alle </t>
    </r>
    <r>
      <rPr>
        <b/>
        <sz val="8"/>
        <rFont val="Arial"/>
        <family val="0"/>
      </rPr>
      <t xml:space="preserve">passività e alle </t>
    </r>
    <r>
      <rPr>
        <b/>
        <sz val="8"/>
        <rFont val="Arial"/>
        <family val="2"/>
      </rPr>
      <t>rettifiche di attività)</t>
    </r>
  </si>
  <si>
    <t>fondo ammortam costi di impianto</t>
  </si>
  <si>
    <t>fondo amm arredamento</t>
  </si>
  <si>
    <t>fondo svalutazione crediti</t>
  </si>
  <si>
    <t>SITUAZIONE ECONOMICA</t>
  </si>
  <si>
    <t>ammortamento costi di impianto</t>
  </si>
  <si>
    <t>SITUAZIONE PATRIMONIALE</t>
  </si>
  <si>
    <t>fondo ammortam arredamento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</si>
</sst>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65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color indexed="12"/>
      <name val="Arial"/>
      <family val="2"/>
    </font>
    <font>
      <i/>
      <sz val="10"/>
      <color indexed="48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name val="Arial"/>
      <family val="2"/>
    </font>
    <font>
      <i/>
      <sz val="10"/>
      <color indexed="45"/>
      <name val="Arial"/>
      <family val="2"/>
    </font>
    <font>
      <b/>
      <i/>
      <sz val="10"/>
      <color indexed="45"/>
      <name val="Arial"/>
      <family val="2"/>
    </font>
    <font>
      <b/>
      <i/>
      <sz val="10"/>
      <color indexed="60"/>
      <name val="Arial"/>
      <family val="2"/>
    </font>
    <font>
      <b/>
      <i/>
      <sz val="10"/>
      <color indexed="46"/>
      <name val="Arial"/>
      <family val="2"/>
    </font>
    <font>
      <sz val="10"/>
      <color indexed="46"/>
      <name val="Arial"/>
      <family val="0"/>
    </font>
    <font>
      <b/>
      <sz val="10"/>
      <color indexed="46"/>
      <name val="Arial"/>
      <family val="2"/>
    </font>
    <font>
      <b/>
      <sz val="14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46"/>
      <name val="Arial"/>
      <family val="2"/>
    </font>
    <font>
      <b/>
      <i/>
      <sz val="8"/>
      <color indexed="10"/>
      <name val="Arial"/>
      <family val="0"/>
    </font>
    <font>
      <b/>
      <sz val="8"/>
      <name val="Arial"/>
      <family val="0"/>
    </font>
    <font>
      <sz val="10"/>
      <color indexed="56"/>
      <name val="Arial"/>
      <family val="0"/>
    </font>
    <font>
      <sz val="10"/>
      <color indexed="53"/>
      <name val="Arial"/>
      <family val="0"/>
    </font>
    <font>
      <sz val="10"/>
      <color indexed="42"/>
      <name val="Arial"/>
      <family val="0"/>
    </font>
    <font>
      <b/>
      <sz val="10"/>
      <color indexed="11"/>
      <name val="Arial"/>
      <family val="2"/>
    </font>
    <font>
      <sz val="8"/>
      <color indexed="11"/>
      <name val="Arial"/>
      <family val="0"/>
    </font>
    <font>
      <sz val="10"/>
      <color indexed="10"/>
      <name val="Arial"/>
      <family val="0"/>
    </font>
    <font>
      <b/>
      <i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5" xfId="0" applyFont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3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20" xfId="0" applyFont="1" applyBorder="1" applyAlignment="1">
      <alignment/>
    </xf>
    <xf numFmtId="0" fontId="15" fillId="0" borderId="14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0" fillId="0" borderId="24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4" fillId="0" borderId="23" xfId="0" applyFont="1" applyBorder="1" applyAlignment="1">
      <alignment/>
    </xf>
    <xf numFmtId="0" fontId="1" fillId="0" borderId="20" xfId="0" applyFont="1" applyFill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14" fillId="0" borderId="27" xfId="0" applyFont="1" applyBorder="1" applyAlignment="1">
      <alignment/>
    </xf>
    <xf numFmtId="2" fontId="17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9" xfId="0" applyFont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28" xfId="0" applyFont="1" applyBorder="1" applyAlignment="1">
      <alignment/>
    </xf>
    <xf numFmtId="0" fontId="7" fillId="0" borderId="15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5" xfId="0" applyFont="1" applyBorder="1" applyAlignment="1">
      <alignment/>
    </xf>
    <xf numFmtId="0" fontId="1" fillId="33" borderId="12" xfId="0" applyFont="1" applyFill="1" applyBorder="1" applyAlignment="1">
      <alignment/>
    </xf>
    <xf numFmtId="2" fontId="19" fillId="0" borderId="0" xfId="0" applyNumberFormat="1" applyFont="1" applyAlignment="1">
      <alignment/>
    </xf>
    <xf numFmtId="0" fontId="1" fillId="34" borderId="21" xfId="0" applyFont="1" applyFill="1" applyBorder="1" applyAlignment="1">
      <alignment/>
    </xf>
    <xf numFmtId="0" fontId="0" fillId="0" borderId="30" xfId="0" applyBorder="1" applyAlignment="1">
      <alignment/>
    </xf>
    <xf numFmtId="0" fontId="1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3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3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6" xfId="0" applyFont="1" applyBorder="1" applyAlignment="1">
      <alignment/>
    </xf>
    <xf numFmtId="0" fontId="0" fillId="34" borderId="19" xfId="0" applyFill="1" applyBorder="1" applyAlignment="1">
      <alignment/>
    </xf>
    <xf numFmtId="0" fontId="15" fillId="0" borderId="21" xfId="0" applyFont="1" applyBorder="1" applyAlignment="1">
      <alignment/>
    </xf>
    <xf numFmtId="0" fontId="1" fillId="0" borderId="30" xfId="0" applyFont="1" applyBorder="1" applyAlignment="1">
      <alignment/>
    </xf>
    <xf numFmtId="0" fontId="1" fillId="34" borderId="3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1" xfId="0" applyFont="1" applyBorder="1" applyAlignment="1">
      <alignment/>
    </xf>
    <xf numFmtId="0" fontId="0" fillId="0" borderId="31" xfId="0" applyBorder="1" applyAlignment="1">
      <alignment/>
    </xf>
    <xf numFmtId="0" fontId="1" fillId="0" borderId="22" xfId="0" applyFont="1" applyBorder="1" applyAlignment="1">
      <alignment/>
    </xf>
    <xf numFmtId="0" fontId="2" fillId="0" borderId="15" xfId="0" applyFont="1" applyFill="1" applyBorder="1" applyAlignment="1">
      <alignment/>
    </xf>
    <xf numFmtId="0" fontId="28" fillId="0" borderId="0" xfId="0" applyFont="1" applyAlignment="1">
      <alignment/>
    </xf>
    <xf numFmtId="0" fontId="7" fillId="0" borderId="27" xfId="0" applyFont="1" applyBorder="1" applyAlignment="1">
      <alignment/>
    </xf>
    <xf numFmtId="0" fontId="1" fillId="0" borderId="23" xfId="0" applyFont="1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2" fillId="0" borderId="22" xfId="0" applyNumberFormat="1" applyFont="1" applyBorder="1" applyAlignment="1">
      <alignment horizontal="right"/>
    </xf>
    <xf numFmtId="0" fontId="0" fillId="0" borderId="25" xfId="0" applyBorder="1" applyAlignment="1">
      <alignment horizontal="right"/>
    </xf>
    <xf numFmtId="2" fontId="21" fillId="0" borderId="15" xfId="0" applyNumberFormat="1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0" xfId="0" applyFont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27" xfId="0" applyFont="1" applyBorder="1" applyAlignment="1">
      <alignment/>
    </xf>
    <xf numFmtId="0" fontId="29" fillId="0" borderId="24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12" xfId="0" applyFont="1" applyBorder="1" applyAlignment="1">
      <alignment/>
    </xf>
    <xf numFmtId="164" fontId="27" fillId="0" borderId="17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64" fontId="20" fillId="0" borderId="14" xfId="0" applyNumberFormat="1" applyFont="1" applyBorder="1" applyAlignment="1">
      <alignment/>
    </xf>
    <xf numFmtId="2" fontId="47" fillId="0" borderId="16" xfId="0" applyNumberFormat="1" applyFont="1" applyBorder="1" applyAlignment="1">
      <alignment/>
    </xf>
    <xf numFmtId="164" fontId="47" fillId="0" borderId="14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25">
      <selection activeCell="U40" sqref="U40"/>
    </sheetView>
  </sheetViews>
  <sheetFormatPr defaultColWidth="9.140625" defaultRowHeight="12.75"/>
  <cols>
    <col min="1" max="1" width="27.8515625" style="0" customWidth="1"/>
    <col min="2" max="2" width="18.7109375" style="0" customWidth="1"/>
    <col min="3" max="3" width="18.57421875" style="0" customWidth="1"/>
    <col min="4" max="4" width="4.57421875" style="0" customWidth="1"/>
    <col min="5" max="5" width="5.57421875" style="0" customWidth="1"/>
    <col min="6" max="6" width="3.28125" style="0" customWidth="1"/>
    <col min="7" max="7" width="2.140625" style="0" customWidth="1"/>
    <col min="10" max="10" width="2.8515625" style="0" customWidth="1"/>
    <col min="13" max="13" width="2.28125" style="0" customWidth="1"/>
    <col min="16" max="16" width="3.421875" style="0" customWidth="1"/>
  </cols>
  <sheetData>
    <row r="1" spans="1:18" ht="12.75">
      <c r="A1" s="3" t="s">
        <v>40</v>
      </c>
      <c r="B1" s="11">
        <v>5000</v>
      </c>
      <c r="C1" s="10"/>
      <c r="H1" s="179" t="s">
        <v>0</v>
      </c>
      <c r="I1" s="179"/>
      <c r="K1" s="179" t="s">
        <v>1</v>
      </c>
      <c r="L1" s="179"/>
      <c r="N1" s="179" t="s">
        <v>2</v>
      </c>
      <c r="O1" s="179"/>
      <c r="Q1" s="179" t="s">
        <v>3</v>
      </c>
      <c r="R1" s="179"/>
    </row>
    <row r="2" spans="1:17" ht="12.75">
      <c r="A2" s="4" t="s">
        <v>41</v>
      </c>
      <c r="B2" s="9"/>
      <c r="C2" s="12">
        <v>5000</v>
      </c>
      <c r="H2" s="1">
        <v>25000</v>
      </c>
      <c r="K2" s="1"/>
      <c r="L2">
        <v>15000</v>
      </c>
      <c r="N2" s="1">
        <v>420000</v>
      </c>
      <c r="Q2" s="1">
        <v>25000</v>
      </c>
    </row>
    <row r="3" spans="1:17" ht="12.75">
      <c r="A3" s="3" t="s">
        <v>42</v>
      </c>
      <c r="B3" s="11">
        <v>14700</v>
      </c>
      <c r="C3" s="8"/>
      <c r="H3" s="2"/>
      <c r="K3" s="2"/>
      <c r="L3" s="13">
        <v>5000</v>
      </c>
      <c r="N3" s="2"/>
      <c r="Q3" s="2"/>
    </row>
    <row r="4" spans="1:3" ht="12.75">
      <c r="A4" s="4" t="s">
        <v>43</v>
      </c>
      <c r="B4" s="7"/>
      <c r="C4" s="12">
        <v>14700</v>
      </c>
    </row>
    <row r="5" spans="1:18" ht="12.75">
      <c r="A5" s="3" t="s">
        <v>44</v>
      </c>
      <c r="B5" s="11">
        <v>3000</v>
      </c>
      <c r="C5" s="8"/>
      <c r="H5" s="179" t="s">
        <v>4</v>
      </c>
      <c r="I5" s="179"/>
      <c r="K5" s="179" t="s">
        <v>5</v>
      </c>
      <c r="L5" s="179"/>
      <c r="N5" s="179" t="s">
        <v>6</v>
      </c>
      <c r="O5" s="179"/>
      <c r="Q5" s="179" t="s">
        <v>7</v>
      </c>
      <c r="R5" s="179"/>
    </row>
    <row r="6" spans="1:18" ht="12.75">
      <c r="A6" s="4" t="s">
        <v>45</v>
      </c>
      <c r="B6" s="7"/>
      <c r="C6" s="12">
        <v>3000</v>
      </c>
      <c r="H6" s="1">
        <v>130000</v>
      </c>
      <c r="K6" s="1"/>
      <c r="L6">
        <v>44100</v>
      </c>
      <c r="N6" s="1"/>
      <c r="O6">
        <v>9000</v>
      </c>
      <c r="Q6" s="1"/>
      <c r="R6">
        <v>58500</v>
      </c>
    </row>
    <row r="7" spans="1:18" ht="12.75">
      <c r="A7" s="3" t="s">
        <v>46</v>
      </c>
      <c r="B7" s="11">
        <v>19500</v>
      </c>
      <c r="C7" s="8"/>
      <c r="H7" s="2"/>
      <c r="K7" s="2"/>
      <c r="L7" s="13">
        <v>14700</v>
      </c>
      <c r="N7" s="2"/>
      <c r="O7" s="13">
        <v>3000</v>
      </c>
      <c r="Q7" s="2"/>
      <c r="R7" s="13">
        <v>19500</v>
      </c>
    </row>
    <row r="8" spans="1:3" ht="12.75">
      <c r="A8" s="4" t="s">
        <v>47</v>
      </c>
      <c r="B8" s="7"/>
      <c r="C8" s="12">
        <v>19500</v>
      </c>
    </row>
    <row r="9" spans="1:18" ht="12.75">
      <c r="A9" s="5" t="s">
        <v>48</v>
      </c>
      <c r="B9" s="11">
        <f>C10+C11</f>
        <v>5445</v>
      </c>
      <c r="C9" s="8"/>
      <c r="H9" s="179" t="s">
        <v>8</v>
      </c>
      <c r="I9" s="179"/>
      <c r="K9" s="179" t="s">
        <v>9</v>
      </c>
      <c r="L9" s="179"/>
      <c r="N9" s="179" t="s">
        <v>10</v>
      </c>
      <c r="O9" s="179"/>
      <c r="Q9" s="179" t="s">
        <v>11</v>
      </c>
      <c r="R9" s="179"/>
    </row>
    <row r="10" spans="1:18" ht="12.75">
      <c r="A10" s="5" t="s">
        <v>24</v>
      </c>
      <c r="B10" s="7"/>
      <c r="C10" s="12">
        <v>4500</v>
      </c>
      <c r="H10" s="1">
        <v>196200</v>
      </c>
      <c r="K10" s="1"/>
      <c r="L10">
        <v>2700</v>
      </c>
      <c r="N10" s="1">
        <v>5105</v>
      </c>
      <c r="O10" s="29">
        <v>6575</v>
      </c>
      <c r="Q10" s="1">
        <v>4360</v>
      </c>
      <c r="R10" s="29">
        <v>4360</v>
      </c>
    </row>
    <row r="11" spans="1:18" ht="13.5" thickBot="1">
      <c r="A11" s="6" t="s">
        <v>49</v>
      </c>
      <c r="B11" s="7"/>
      <c r="C11" s="12">
        <v>945</v>
      </c>
      <c r="H11" s="2"/>
      <c r="K11" s="2"/>
      <c r="L11" s="13">
        <v>1332.9</v>
      </c>
      <c r="N11" s="31">
        <v>1470</v>
      </c>
      <c r="O11" s="19"/>
      <c r="Q11" s="20"/>
      <c r="R11" s="19"/>
    </row>
    <row r="12" spans="1:3" ht="13.5" thickTop="1">
      <c r="A12" s="5" t="s">
        <v>26</v>
      </c>
      <c r="B12" s="11">
        <v>7000</v>
      </c>
      <c r="C12" s="12"/>
    </row>
    <row r="13" spans="1:18" ht="12.75">
      <c r="A13" s="5" t="s">
        <v>10</v>
      </c>
      <c r="B13" s="11">
        <f>B12*0.21</f>
        <v>1470</v>
      </c>
      <c r="C13" s="12"/>
      <c r="H13" s="179" t="s">
        <v>12</v>
      </c>
      <c r="I13" s="179"/>
      <c r="K13" s="179" t="s">
        <v>13</v>
      </c>
      <c r="L13" s="179"/>
      <c r="N13" s="179" t="s">
        <v>14</v>
      </c>
      <c r="O13" s="179"/>
      <c r="Q13" s="179" t="s">
        <v>15</v>
      </c>
      <c r="R13" s="179"/>
    </row>
    <row r="14" spans="1:18" ht="12.75">
      <c r="A14" s="6" t="s">
        <v>50</v>
      </c>
      <c r="B14" s="11"/>
      <c r="C14" s="12">
        <f>B12+B13</f>
        <v>8470</v>
      </c>
      <c r="H14" s="1">
        <v>3915</v>
      </c>
      <c r="I14" s="13">
        <v>3915</v>
      </c>
      <c r="K14" s="1">
        <v>1100</v>
      </c>
      <c r="N14" s="1">
        <v>2985</v>
      </c>
      <c r="Q14" s="1"/>
      <c r="R14">
        <v>394500</v>
      </c>
    </row>
    <row r="15" spans="1:17" ht="13.5" thickBot="1">
      <c r="A15" s="5" t="s">
        <v>51</v>
      </c>
      <c r="B15" s="11">
        <f>(H10+H46)*2/100-L10</f>
        <v>1332.9</v>
      </c>
      <c r="C15" s="12"/>
      <c r="H15" s="20"/>
      <c r="I15" s="19"/>
      <c r="K15" s="2"/>
      <c r="N15" s="2"/>
      <c r="Q15" s="2"/>
    </row>
    <row r="16" spans="1:3" ht="13.5" thickTop="1">
      <c r="A16" s="6" t="s">
        <v>52</v>
      </c>
      <c r="B16" s="11"/>
      <c r="C16" s="12">
        <f>B15</f>
        <v>1332.9</v>
      </c>
    </row>
    <row r="17" spans="1:18" ht="12.75">
      <c r="A17" s="5" t="s">
        <v>53</v>
      </c>
      <c r="B17" s="11">
        <f>3600/6*5</f>
        <v>3000</v>
      </c>
      <c r="C17" s="12"/>
      <c r="H17" s="179" t="s">
        <v>16</v>
      </c>
      <c r="I17" s="179"/>
      <c r="K17" s="179" t="s">
        <v>17</v>
      </c>
      <c r="L17" s="179"/>
      <c r="N17" s="179" t="s">
        <v>18</v>
      </c>
      <c r="O17" s="179"/>
      <c r="Q17" s="179" t="s">
        <v>19</v>
      </c>
      <c r="R17" s="179"/>
    </row>
    <row r="18" spans="1:18" ht="12.75">
      <c r="A18" s="6" t="s">
        <v>54</v>
      </c>
      <c r="B18" s="11"/>
      <c r="C18" s="12">
        <f>B17</f>
        <v>3000</v>
      </c>
      <c r="H18" s="1">
        <v>27200</v>
      </c>
      <c r="K18" s="1">
        <v>135</v>
      </c>
      <c r="N18" s="1"/>
      <c r="O18">
        <v>13000</v>
      </c>
      <c r="Q18" s="1"/>
      <c r="R18">
        <v>148100</v>
      </c>
    </row>
    <row r="19" spans="1:17" ht="12.75">
      <c r="A19" s="5" t="s">
        <v>55</v>
      </c>
      <c r="B19" s="11">
        <v>3643.79</v>
      </c>
      <c r="C19" s="12"/>
      <c r="H19" s="2"/>
      <c r="K19" s="15">
        <v>66</v>
      </c>
      <c r="N19" s="2"/>
      <c r="O19" s="13">
        <v>3595.53</v>
      </c>
      <c r="Q19" s="2"/>
    </row>
    <row r="20" spans="1:3" ht="12.75">
      <c r="A20" s="5" t="s">
        <v>18</v>
      </c>
      <c r="B20" s="11"/>
      <c r="C20" s="12">
        <v>3595.53</v>
      </c>
    </row>
    <row r="21" spans="1:18" ht="12.75">
      <c r="A21" s="6" t="s">
        <v>56</v>
      </c>
      <c r="B21" s="11"/>
      <c r="C21" s="12">
        <v>48.26</v>
      </c>
      <c r="H21" s="179" t="s">
        <v>20</v>
      </c>
      <c r="I21" s="179"/>
      <c r="K21" s="179" t="s">
        <v>21</v>
      </c>
      <c r="L21" s="179"/>
      <c r="N21" s="179" t="s">
        <v>22</v>
      </c>
      <c r="O21" s="179"/>
      <c r="Q21" s="179" t="s">
        <v>23</v>
      </c>
      <c r="R21" s="179"/>
    </row>
    <row r="22" spans="1:18" ht="12.75">
      <c r="A22" s="5" t="s">
        <v>23</v>
      </c>
      <c r="B22" s="11">
        <f>C25-B23-B24</f>
        <v>69</v>
      </c>
      <c r="C22" s="12"/>
      <c r="H22" s="26">
        <v>14015</v>
      </c>
      <c r="I22">
        <v>13070</v>
      </c>
      <c r="K22" s="1"/>
      <c r="L22">
        <v>2800</v>
      </c>
      <c r="N22" s="36">
        <v>3030</v>
      </c>
      <c r="O22">
        <v>3030</v>
      </c>
      <c r="Q22" s="1">
        <v>19200</v>
      </c>
      <c r="R22" s="29">
        <v>19269</v>
      </c>
    </row>
    <row r="23" spans="1:18" ht="13.5" thickBot="1">
      <c r="A23" s="5" t="s">
        <v>57</v>
      </c>
      <c r="B23" s="11">
        <f>C25*0.2</f>
        <v>66</v>
      </c>
      <c r="C23" s="12"/>
      <c r="H23" s="20"/>
      <c r="I23" s="23">
        <v>945</v>
      </c>
      <c r="K23" s="2"/>
      <c r="L23" s="13">
        <v>48.26</v>
      </c>
      <c r="N23" s="20"/>
      <c r="O23" s="19"/>
      <c r="Q23" s="31">
        <f>B22</f>
        <v>69</v>
      </c>
      <c r="R23" s="19"/>
    </row>
    <row r="24" spans="1:3" ht="13.5" thickTop="1">
      <c r="A24" s="5" t="s">
        <v>58</v>
      </c>
      <c r="B24" s="11">
        <v>195</v>
      </c>
      <c r="C24" s="12"/>
    </row>
    <row r="25" spans="1:18" ht="12.75">
      <c r="A25" s="6" t="s">
        <v>59</v>
      </c>
      <c r="B25" s="11"/>
      <c r="C25" s="12">
        <v>330</v>
      </c>
      <c r="H25" s="179" t="s">
        <v>24</v>
      </c>
      <c r="I25" s="179"/>
      <c r="K25" s="179" t="s">
        <v>25</v>
      </c>
      <c r="L25" s="179"/>
      <c r="N25" s="179" t="s">
        <v>26</v>
      </c>
      <c r="O25" s="179"/>
      <c r="Q25" s="179" t="s">
        <v>27</v>
      </c>
      <c r="R25" s="179"/>
    </row>
    <row r="26" spans="1:18" ht="12.75">
      <c r="A26" s="5" t="s">
        <v>60</v>
      </c>
      <c r="B26" s="11">
        <v>700</v>
      </c>
      <c r="C26" s="12"/>
      <c r="H26" s="1"/>
      <c r="I26">
        <v>1114600</v>
      </c>
      <c r="K26" s="1">
        <v>3700</v>
      </c>
      <c r="N26" s="1">
        <v>801600</v>
      </c>
      <c r="Q26" s="1"/>
      <c r="R26">
        <v>2800</v>
      </c>
    </row>
    <row r="27" spans="1:17" ht="12.75">
      <c r="A27" s="6" t="s">
        <v>32</v>
      </c>
      <c r="B27" s="11"/>
      <c r="C27" s="12">
        <v>700</v>
      </c>
      <c r="H27" s="2"/>
      <c r="I27" s="13">
        <v>4500</v>
      </c>
      <c r="K27" s="2"/>
      <c r="N27" s="15">
        <v>7000</v>
      </c>
      <c r="Q27" s="2"/>
    </row>
    <row r="28" spans="1:3" ht="12.75">
      <c r="A28" s="5" t="s">
        <v>61</v>
      </c>
      <c r="B28" s="11">
        <v>69300</v>
      </c>
      <c r="C28" s="12"/>
    </row>
    <row r="29" spans="1:18" ht="12.75">
      <c r="A29" s="6" t="s">
        <v>62</v>
      </c>
      <c r="B29" s="11"/>
      <c r="C29" s="12">
        <v>69300</v>
      </c>
      <c r="H29" s="179" t="s">
        <v>28</v>
      </c>
      <c r="I29" s="179"/>
      <c r="K29" s="179" t="s">
        <v>29</v>
      </c>
      <c r="L29" s="179"/>
      <c r="N29" s="179" t="s">
        <v>30</v>
      </c>
      <c r="O29" s="179"/>
      <c r="Q29" s="179" t="s">
        <v>31</v>
      </c>
      <c r="R29" s="179"/>
    </row>
    <row r="30" spans="1:17" ht="12.75">
      <c r="A30" s="5" t="s">
        <v>63</v>
      </c>
      <c r="B30" s="11">
        <v>10542</v>
      </c>
      <c r="C30" s="12"/>
      <c r="H30" s="1">
        <v>61300</v>
      </c>
      <c r="K30" s="1">
        <v>9400</v>
      </c>
      <c r="N30" s="1">
        <v>3100</v>
      </c>
      <c r="Q30" s="1">
        <v>2400</v>
      </c>
    </row>
    <row r="31" spans="1:17" ht="12.75">
      <c r="A31" s="5" t="s">
        <v>12</v>
      </c>
      <c r="B31" s="11"/>
      <c r="C31" s="12">
        <v>3915</v>
      </c>
      <c r="H31" s="2"/>
      <c r="K31" s="2"/>
      <c r="N31" s="2"/>
      <c r="Q31" s="2"/>
    </row>
    <row r="32" spans="1:3" ht="12.75">
      <c r="A32" s="6" t="s">
        <v>64</v>
      </c>
      <c r="B32" s="11"/>
      <c r="C32" s="12">
        <f>B30-C31</f>
        <v>6627</v>
      </c>
    </row>
    <row r="33" spans="1:18" ht="12.75">
      <c r="A33" s="5" t="s">
        <v>49</v>
      </c>
      <c r="B33" s="24">
        <v>14015</v>
      </c>
      <c r="C33" s="25"/>
      <c r="H33" s="179" t="s">
        <v>32</v>
      </c>
      <c r="I33" s="179"/>
      <c r="K33" s="179" t="s">
        <v>33</v>
      </c>
      <c r="L33" s="179"/>
      <c r="N33" s="179" t="s">
        <v>34</v>
      </c>
      <c r="O33" s="179"/>
      <c r="Q33" s="179" t="s">
        <v>35</v>
      </c>
      <c r="R33" s="179"/>
    </row>
    <row r="34" spans="1:17" ht="12.75">
      <c r="A34" s="22" t="s">
        <v>70</v>
      </c>
      <c r="B34" s="24"/>
      <c r="C34" s="25">
        <v>14015</v>
      </c>
      <c r="H34" s="1">
        <v>3500</v>
      </c>
      <c r="I34" s="13">
        <v>700</v>
      </c>
      <c r="K34" s="1">
        <v>3600</v>
      </c>
      <c r="N34" s="1">
        <v>3050</v>
      </c>
      <c r="Q34" s="1">
        <v>46400</v>
      </c>
    </row>
    <row r="35" spans="1:17" ht="12.75">
      <c r="A35" s="28" t="s">
        <v>70</v>
      </c>
      <c r="B35" s="32">
        <f>C36+C37</f>
        <v>10935</v>
      </c>
      <c r="C35" s="8"/>
      <c r="H35" s="2"/>
      <c r="K35" s="15">
        <v>3000</v>
      </c>
      <c r="N35" s="2"/>
      <c r="Q35" s="2"/>
    </row>
    <row r="36" spans="1:3" ht="12.75">
      <c r="A36" s="28" t="s">
        <v>10</v>
      </c>
      <c r="B36" s="7"/>
      <c r="C36" s="30">
        <f>O10</f>
        <v>6575</v>
      </c>
    </row>
    <row r="37" spans="1:18" ht="12.75">
      <c r="A37" s="22" t="s">
        <v>71</v>
      </c>
      <c r="B37" s="7"/>
      <c r="C37" s="30">
        <f>R10</f>
        <v>4360</v>
      </c>
      <c r="H37" s="179" t="s">
        <v>36</v>
      </c>
      <c r="I37" s="179"/>
      <c r="K37" s="179" t="s">
        <v>37</v>
      </c>
      <c r="L37" s="179"/>
      <c r="N37" s="179" t="s">
        <v>38</v>
      </c>
      <c r="O37" s="179"/>
      <c r="Q37" s="179" t="s">
        <v>39</v>
      </c>
      <c r="R37" s="179"/>
    </row>
    <row r="38" spans="1:17" ht="12.75">
      <c r="A38" s="28" t="s">
        <v>70</v>
      </c>
      <c r="B38" s="33">
        <f>N55</f>
        <v>3080</v>
      </c>
      <c r="C38" s="8"/>
      <c r="H38" s="1">
        <v>19500</v>
      </c>
      <c r="K38" s="1"/>
      <c r="L38">
        <v>500</v>
      </c>
      <c r="N38" s="1">
        <v>1950</v>
      </c>
      <c r="Q38" s="1">
        <v>2000</v>
      </c>
    </row>
    <row r="39" spans="1:17" ht="12.75">
      <c r="A39" s="22" t="s">
        <v>72</v>
      </c>
      <c r="B39" s="7"/>
      <c r="C39" s="12">
        <v>3080</v>
      </c>
      <c r="H39" s="2"/>
      <c r="K39" s="2"/>
      <c r="L39" s="13">
        <v>330</v>
      </c>
      <c r="N39" s="15">
        <v>195</v>
      </c>
      <c r="Q39" s="2"/>
    </row>
    <row r="40" spans="1:3" ht="12.75">
      <c r="A40" s="28" t="s">
        <v>22</v>
      </c>
      <c r="B40" s="32">
        <f>N22</f>
        <v>3030</v>
      </c>
      <c r="C40" s="8"/>
    </row>
    <row r="41" spans="1:18" ht="12.75">
      <c r="A41" s="22" t="s">
        <v>73</v>
      </c>
      <c r="B41" s="7"/>
      <c r="C41" s="12">
        <f>B40</f>
        <v>3030</v>
      </c>
      <c r="H41" s="181" t="s">
        <v>65</v>
      </c>
      <c r="I41" s="181"/>
      <c r="K41" s="181" t="s">
        <v>66</v>
      </c>
      <c r="L41" s="181"/>
      <c r="N41" s="181" t="s">
        <v>67</v>
      </c>
      <c r="O41" s="181"/>
      <c r="Q41" s="181" t="s">
        <v>68</v>
      </c>
      <c r="R41" s="181"/>
    </row>
    <row r="42" spans="1:17" ht="12.75">
      <c r="A42" s="28" t="s">
        <v>74</v>
      </c>
      <c r="B42" s="11">
        <f>C43</f>
        <v>19269</v>
      </c>
      <c r="C42" s="8"/>
      <c r="H42" s="14">
        <v>5000</v>
      </c>
      <c r="K42" s="14">
        <v>14700</v>
      </c>
      <c r="N42" s="14">
        <v>3000</v>
      </c>
      <c r="Q42" s="14">
        <v>19500</v>
      </c>
    </row>
    <row r="43" spans="1:17" ht="12.75">
      <c r="A43" s="22" t="s">
        <v>23</v>
      </c>
      <c r="B43" s="7"/>
      <c r="C43" s="30">
        <f>R22</f>
        <v>19269</v>
      </c>
      <c r="H43" s="2"/>
      <c r="K43" s="2"/>
      <c r="N43" s="2"/>
      <c r="Q43" s="2"/>
    </row>
    <row r="44" spans="2:3" ht="12.75" hidden="1">
      <c r="B44" s="7"/>
      <c r="C44" s="8"/>
    </row>
    <row r="45" spans="2:18" ht="12.75">
      <c r="B45" s="7"/>
      <c r="C45" s="8"/>
      <c r="H45" s="181" t="s">
        <v>48</v>
      </c>
      <c r="I45" s="181"/>
      <c r="K45" s="181" t="s">
        <v>50</v>
      </c>
      <c r="L45" s="181"/>
      <c r="N45" s="181" t="s">
        <v>51</v>
      </c>
      <c r="O45" s="181"/>
      <c r="Q45" s="181" t="s">
        <v>54</v>
      </c>
      <c r="R45" s="179"/>
    </row>
    <row r="46" spans="2:18" ht="12.75">
      <c r="B46" s="7"/>
      <c r="C46" s="8"/>
      <c r="H46" s="14">
        <v>5445</v>
      </c>
      <c r="K46" s="1"/>
      <c r="L46" s="13">
        <v>8470</v>
      </c>
      <c r="N46" s="14">
        <v>1332.9</v>
      </c>
      <c r="Q46" s="1"/>
      <c r="R46" s="13">
        <v>3000</v>
      </c>
    </row>
    <row r="47" spans="2:17" ht="12.75">
      <c r="B47" s="7"/>
      <c r="C47" s="8"/>
      <c r="H47" s="2"/>
      <c r="K47" s="2"/>
      <c r="N47" s="2"/>
      <c r="Q47" s="2"/>
    </row>
    <row r="48" spans="2:3" ht="12.75" hidden="1">
      <c r="B48" s="7"/>
      <c r="C48" s="8"/>
    </row>
    <row r="49" spans="2:18" ht="12.75">
      <c r="B49" s="7"/>
      <c r="C49" s="8"/>
      <c r="H49" s="181" t="s">
        <v>55</v>
      </c>
      <c r="I49" s="181"/>
      <c r="K49" s="181" t="s">
        <v>60</v>
      </c>
      <c r="L49" s="181"/>
      <c r="N49" s="181" t="s">
        <v>69</v>
      </c>
      <c r="O49" s="181"/>
      <c r="Q49" s="182" t="s">
        <v>62</v>
      </c>
      <c r="R49" s="181"/>
    </row>
    <row r="50" spans="2:18" ht="12.75">
      <c r="B50" s="7"/>
      <c r="C50" s="8"/>
      <c r="H50" s="14">
        <v>3643.79</v>
      </c>
      <c r="K50" s="14">
        <v>700</v>
      </c>
      <c r="N50" s="14">
        <v>69300</v>
      </c>
      <c r="Q50" s="1"/>
      <c r="R50" s="13">
        <v>69300</v>
      </c>
    </row>
    <row r="51" spans="2:18" ht="12.75" hidden="1">
      <c r="B51" s="7"/>
      <c r="C51" s="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2:3" ht="12.75" hidden="1">
      <c r="B52" s="7"/>
      <c r="C52" s="8"/>
    </row>
    <row r="53" spans="2:17" ht="12.75">
      <c r="B53" s="7"/>
      <c r="C53" s="8"/>
      <c r="G53" s="18"/>
      <c r="H53" s="181" t="s">
        <v>63</v>
      </c>
      <c r="I53" s="179"/>
      <c r="K53" s="4" t="s">
        <v>64</v>
      </c>
      <c r="N53" s="4" t="s">
        <v>70</v>
      </c>
      <c r="O53" s="3"/>
      <c r="Q53" s="4" t="s">
        <v>72</v>
      </c>
    </row>
    <row r="54" spans="2:18" ht="12.75">
      <c r="B54" s="7"/>
      <c r="C54" s="8"/>
      <c r="H54" s="13">
        <v>10542</v>
      </c>
      <c r="I54" s="17"/>
      <c r="L54" s="21">
        <v>6627</v>
      </c>
      <c r="N54" s="29">
        <v>10935</v>
      </c>
      <c r="O54" s="27">
        <v>14015</v>
      </c>
      <c r="R54" s="21">
        <v>3080</v>
      </c>
    </row>
    <row r="55" spans="9:18" ht="13.5" thickBot="1">
      <c r="I55" s="7"/>
      <c r="L55" s="7"/>
      <c r="N55" s="34">
        <v>3080</v>
      </c>
      <c r="O55" s="35"/>
      <c r="R55" s="7"/>
    </row>
    <row r="56" spans="1:18" ht="13.5" thickTop="1">
      <c r="A56" t="s">
        <v>76</v>
      </c>
      <c r="H56" s="181" t="s">
        <v>75</v>
      </c>
      <c r="I56" s="181"/>
      <c r="K56" s="181" t="s">
        <v>74</v>
      </c>
      <c r="L56" s="181"/>
      <c r="N56" s="179"/>
      <c r="O56" s="179"/>
      <c r="Q56" s="179"/>
      <c r="R56" s="179"/>
    </row>
    <row r="57" spans="9:18" ht="12.75">
      <c r="I57" s="21">
        <v>3030</v>
      </c>
      <c r="K57" s="13">
        <v>19269</v>
      </c>
      <c r="L57" s="17"/>
      <c r="O57" s="17"/>
      <c r="R57" s="17"/>
    </row>
    <row r="58" spans="1:18" ht="12.75">
      <c r="A58" t="s">
        <v>77</v>
      </c>
      <c r="I58" s="7"/>
      <c r="L58" s="7"/>
      <c r="O58" s="7"/>
      <c r="R58" s="7"/>
    </row>
    <row r="60" spans="8:18" ht="12.75">
      <c r="H60" s="180"/>
      <c r="I60" s="180"/>
      <c r="K60" s="180"/>
      <c r="L60" s="180"/>
      <c r="N60" s="180"/>
      <c r="O60" s="180"/>
      <c r="Q60" s="180"/>
      <c r="R60" s="180"/>
    </row>
    <row r="61" spans="8:18" ht="12.75"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8:18" ht="12.75">
      <c r="H62" s="18"/>
      <c r="I62" s="18"/>
      <c r="J62" s="18"/>
      <c r="K62" s="18"/>
      <c r="L62" s="37"/>
      <c r="M62" s="18"/>
      <c r="N62" s="18"/>
      <c r="O62" s="18"/>
      <c r="P62" s="18"/>
      <c r="Q62" s="18"/>
      <c r="R62" s="18"/>
    </row>
  </sheetData>
  <sheetProtection/>
  <mergeCells count="61">
    <mergeCell ref="H1:I1"/>
    <mergeCell ref="K1:L1"/>
    <mergeCell ref="N1:O1"/>
    <mergeCell ref="Q1:R1"/>
    <mergeCell ref="H9:I9"/>
    <mergeCell ref="K9:L9"/>
    <mergeCell ref="N9:O9"/>
    <mergeCell ref="Q9:R9"/>
    <mergeCell ref="H5:I5"/>
    <mergeCell ref="K5:L5"/>
    <mergeCell ref="N5:O5"/>
    <mergeCell ref="Q5:R5"/>
    <mergeCell ref="H17:I17"/>
    <mergeCell ref="K17:L17"/>
    <mergeCell ref="N17:O17"/>
    <mergeCell ref="Q17:R17"/>
    <mergeCell ref="H13:I13"/>
    <mergeCell ref="K13:L13"/>
    <mergeCell ref="N13:O13"/>
    <mergeCell ref="Q13:R13"/>
    <mergeCell ref="H25:I25"/>
    <mergeCell ref="K25:L25"/>
    <mergeCell ref="N25:O25"/>
    <mergeCell ref="Q25:R25"/>
    <mergeCell ref="H21:I21"/>
    <mergeCell ref="K21:L21"/>
    <mergeCell ref="N21:O21"/>
    <mergeCell ref="Q21:R21"/>
    <mergeCell ref="H33:I33"/>
    <mergeCell ref="K33:L33"/>
    <mergeCell ref="N33:O33"/>
    <mergeCell ref="Q33:R33"/>
    <mergeCell ref="H29:I29"/>
    <mergeCell ref="K29:L29"/>
    <mergeCell ref="N29:O29"/>
    <mergeCell ref="Q29:R29"/>
    <mergeCell ref="H41:I41"/>
    <mergeCell ref="K41:L41"/>
    <mergeCell ref="N41:O41"/>
    <mergeCell ref="Q41:R41"/>
    <mergeCell ref="H37:I37"/>
    <mergeCell ref="K37:L37"/>
    <mergeCell ref="N37:O37"/>
    <mergeCell ref="Q37:R37"/>
    <mergeCell ref="H49:I49"/>
    <mergeCell ref="K49:L49"/>
    <mergeCell ref="N49:O49"/>
    <mergeCell ref="Q49:R49"/>
    <mergeCell ref="H45:I45"/>
    <mergeCell ref="K45:L45"/>
    <mergeCell ref="N45:O45"/>
    <mergeCell ref="Q45:R45"/>
    <mergeCell ref="Q56:R56"/>
    <mergeCell ref="H60:I60"/>
    <mergeCell ref="K60:L60"/>
    <mergeCell ref="N60:O60"/>
    <mergeCell ref="Q60:R60"/>
    <mergeCell ref="H53:I53"/>
    <mergeCell ref="H56:I56"/>
    <mergeCell ref="K56:L56"/>
    <mergeCell ref="N56:O5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9"/>
  <sheetViews>
    <sheetView tabSelected="1" zoomScale="120" zoomScaleNormal="120" zoomScalePageLayoutView="0" workbookViewId="0" topLeftCell="A82">
      <selection activeCell="M110" sqref="M110"/>
    </sheetView>
  </sheetViews>
  <sheetFormatPr defaultColWidth="9.140625" defaultRowHeight="12.75"/>
  <cols>
    <col min="1" max="1" width="24.421875" style="0" customWidth="1"/>
    <col min="2" max="2" width="10.00390625" style="0" customWidth="1"/>
    <col min="3" max="3" width="8.57421875" style="0" customWidth="1"/>
    <col min="4" max="4" width="2.8515625" style="0" customWidth="1"/>
    <col min="5" max="5" width="7.57421875" style="0" customWidth="1"/>
    <col min="6" max="6" width="8.57421875" style="0" customWidth="1"/>
    <col min="7" max="7" width="3.28125" style="0" customWidth="1"/>
    <col min="8" max="8" width="10.00390625" style="0" bestFit="1" customWidth="1"/>
    <col min="9" max="9" width="9.421875" style="0" customWidth="1"/>
    <col min="11" max="11" width="10.57421875" style="0" bestFit="1" customWidth="1"/>
    <col min="12" max="12" width="2.00390625" style="0" customWidth="1"/>
    <col min="13" max="14" width="11.140625" style="0" bestFit="1" customWidth="1"/>
    <col min="15" max="15" width="2.00390625" style="0" customWidth="1"/>
    <col min="16" max="16" width="9.28125" style="0" bestFit="1" customWidth="1"/>
    <col min="17" max="17" width="9.57421875" style="0" bestFit="1" customWidth="1"/>
  </cols>
  <sheetData>
    <row r="1" spans="1:4" ht="18">
      <c r="A1" s="84" t="s">
        <v>98</v>
      </c>
      <c r="B1" s="84"/>
      <c r="C1" s="84"/>
      <c r="D1" s="84"/>
    </row>
    <row r="2" spans="1:9" ht="12.75">
      <c r="A2" s="186" t="s">
        <v>118</v>
      </c>
      <c r="B2" s="186"/>
      <c r="C2" s="186"/>
      <c r="E2" s="186" t="s">
        <v>119</v>
      </c>
      <c r="F2" s="186"/>
      <c r="G2" s="186"/>
      <c r="H2" s="186"/>
      <c r="I2" s="186"/>
    </row>
    <row r="3" spans="1:9" ht="12.75">
      <c r="A3" s="187" t="s">
        <v>120</v>
      </c>
      <c r="B3" s="187"/>
      <c r="C3" s="187"/>
      <c r="E3" s="90"/>
      <c r="F3" s="90"/>
      <c r="G3" s="90"/>
      <c r="H3" s="90"/>
      <c r="I3" s="90"/>
    </row>
    <row r="4" spans="1:9" ht="12.75">
      <c r="A4" s="91"/>
      <c r="B4" s="91"/>
      <c r="C4" s="91"/>
      <c r="E4" s="90"/>
      <c r="F4" s="90"/>
      <c r="G4" s="90"/>
      <c r="H4" s="90"/>
      <c r="I4" s="90"/>
    </row>
    <row r="5" spans="1:3" ht="12.75">
      <c r="A5" s="3" t="s">
        <v>111</v>
      </c>
      <c r="B5" s="10">
        <v>2000</v>
      </c>
      <c r="C5" s="10"/>
    </row>
    <row r="6" spans="1:17" ht="12.75">
      <c r="A6" s="4" t="s">
        <v>99</v>
      </c>
      <c r="B6" s="10"/>
      <c r="C6" s="10">
        <v>2000</v>
      </c>
      <c r="E6" s="59" t="s">
        <v>113</v>
      </c>
      <c r="F6" s="59"/>
      <c r="G6" s="88"/>
      <c r="H6" s="179" t="s">
        <v>2</v>
      </c>
      <c r="I6" s="179"/>
      <c r="M6" s="180"/>
      <c r="N6" s="180"/>
      <c r="P6" s="180"/>
      <c r="Q6" s="180"/>
    </row>
    <row r="7" spans="1:17" ht="12.75">
      <c r="A7" s="83" t="s">
        <v>42</v>
      </c>
      <c r="B7" s="10">
        <v>4280</v>
      </c>
      <c r="C7" s="10"/>
      <c r="E7" s="99">
        <v>10000</v>
      </c>
      <c r="F7" s="48">
        <v>10000</v>
      </c>
      <c r="G7" s="57"/>
      <c r="H7" s="137">
        <v>152000</v>
      </c>
      <c r="I7" s="48">
        <v>152000</v>
      </c>
      <c r="J7" s="57"/>
      <c r="K7" s="57"/>
      <c r="M7" s="57"/>
      <c r="N7" s="57"/>
      <c r="P7" s="57"/>
      <c r="Q7" s="57"/>
    </row>
    <row r="8" spans="1:17" ht="13.5" thickBot="1">
      <c r="A8" s="4" t="s">
        <v>5</v>
      </c>
      <c r="B8" s="10"/>
      <c r="C8" s="10">
        <v>4280</v>
      </c>
      <c r="E8" s="19"/>
      <c r="F8" s="35"/>
      <c r="G8" s="57"/>
      <c r="H8" s="138"/>
      <c r="I8" s="35"/>
      <c r="J8" s="57"/>
      <c r="K8" s="57"/>
      <c r="M8" s="57"/>
      <c r="N8" s="57"/>
      <c r="P8" s="57"/>
      <c r="Q8" s="57"/>
    </row>
    <row r="9" spans="1:17" ht="13.5" thickTop="1">
      <c r="A9" s="83" t="s">
        <v>100</v>
      </c>
      <c r="B9" s="10">
        <v>6300</v>
      </c>
      <c r="C9" s="10"/>
      <c r="G9" s="57"/>
      <c r="H9" s="57"/>
      <c r="J9" s="57"/>
      <c r="K9" s="57"/>
      <c r="M9" s="57"/>
      <c r="N9" s="57"/>
      <c r="P9" s="57"/>
      <c r="Q9" s="57"/>
    </row>
    <row r="10" spans="1:17" ht="12.75">
      <c r="A10" s="4" t="s">
        <v>101</v>
      </c>
      <c r="B10" s="10"/>
      <c r="C10" s="10">
        <v>6300</v>
      </c>
      <c r="E10" s="179" t="s">
        <v>114</v>
      </c>
      <c r="F10" s="179"/>
      <c r="G10" s="57"/>
      <c r="H10" s="179" t="s">
        <v>4</v>
      </c>
      <c r="I10" s="179"/>
      <c r="J10" s="57"/>
      <c r="K10" s="57"/>
      <c r="M10" s="57"/>
      <c r="N10" s="57"/>
      <c r="P10" s="57"/>
      <c r="Q10" s="57"/>
    </row>
    <row r="11" spans="1:17" ht="12.75">
      <c r="A11" s="83" t="s">
        <v>46</v>
      </c>
      <c r="B11" s="10">
        <v>5140</v>
      </c>
      <c r="C11" s="10"/>
      <c r="E11" s="100">
        <v>42000</v>
      </c>
      <c r="F11" s="48">
        <v>42000</v>
      </c>
      <c r="G11" s="57"/>
      <c r="H11" s="101">
        <v>25700</v>
      </c>
      <c r="I11" s="46">
        <v>25700</v>
      </c>
      <c r="J11" s="57"/>
      <c r="K11" s="57"/>
      <c r="M11" s="57"/>
      <c r="N11" s="57"/>
      <c r="P11" s="57"/>
      <c r="Q11" s="57"/>
    </row>
    <row r="12" spans="1:17" ht="13.5" thickBot="1">
      <c r="A12" s="4" t="s">
        <v>112</v>
      </c>
      <c r="B12" s="10"/>
      <c r="C12" s="10">
        <v>5140</v>
      </c>
      <c r="E12" s="138"/>
      <c r="F12" s="35"/>
      <c r="G12" s="57"/>
      <c r="H12" s="20"/>
      <c r="I12" s="19"/>
      <c r="J12" s="57"/>
      <c r="K12" s="57"/>
      <c r="M12" s="57"/>
      <c r="N12" s="57"/>
      <c r="P12" s="57"/>
      <c r="Q12" s="57"/>
    </row>
    <row r="13" spans="1:17" ht="13.5" thickTop="1">
      <c r="A13" s="83" t="s">
        <v>102</v>
      </c>
      <c r="B13" s="10">
        <v>1400</v>
      </c>
      <c r="C13" s="10"/>
      <c r="G13" s="57"/>
      <c r="H13" s="57"/>
      <c r="J13" s="57"/>
      <c r="K13" s="57"/>
      <c r="M13" s="57"/>
      <c r="N13" s="57"/>
      <c r="P13" s="57"/>
      <c r="Q13" s="57"/>
    </row>
    <row r="14" spans="1:17" ht="12.75">
      <c r="A14" s="4" t="s">
        <v>50</v>
      </c>
      <c r="B14" s="10"/>
      <c r="C14" s="10">
        <v>1400</v>
      </c>
      <c r="E14" s="198" t="s">
        <v>115</v>
      </c>
      <c r="F14" s="198"/>
      <c r="G14" s="57"/>
      <c r="H14" s="179" t="s">
        <v>5</v>
      </c>
      <c r="I14" s="179"/>
      <c r="J14" s="57"/>
      <c r="K14" s="57"/>
      <c r="M14" s="57"/>
      <c r="N14" s="57"/>
      <c r="P14" s="57"/>
      <c r="Q14" s="57"/>
    </row>
    <row r="15" spans="1:17" ht="12.75">
      <c r="A15" s="83" t="s">
        <v>51</v>
      </c>
      <c r="B15" s="10">
        <v>910</v>
      </c>
      <c r="C15" s="10"/>
      <c r="E15" s="52">
        <v>10000</v>
      </c>
      <c r="F15" s="102">
        <v>8000</v>
      </c>
      <c r="G15" s="57"/>
      <c r="H15" s="51">
        <v>28280</v>
      </c>
      <c r="I15" s="99">
        <v>24000</v>
      </c>
      <c r="J15" s="57"/>
      <c r="K15" s="57"/>
      <c r="M15" s="57"/>
      <c r="N15" s="57"/>
      <c r="P15" s="57"/>
      <c r="Q15" s="57"/>
    </row>
    <row r="16" spans="1:17" ht="13.5" thickBot="1">
      <c r="A16" s="4" t="s">
        <v>103</v>
      </c>
      <c r="B16" s="10"/>
      <c r="C16" s="10">
        <v>910</v>
      </c>
      <c r="E16" s="19"/>
      <c r="F16" s="141">
        <v>2000</v>
      </c>
      <c r="G16" s="57"/>
      <c r="H16" s="20"/>
      <c r="I16" s="103">
        <v>4280</v>
      </c>
      <c r="J16" s="57"/>
      <c r="K16" s="57"/>
      <c r="M16" s="57"/>
      <c r="N16" s="57"/>
      <c r="P16" s="57"/>
      <c r="Q16" s="57"/>
    </row>
    <row r="17" spans="1:17" ht="13.5" thickTop="1">
      <c r="A17" s="83" t="s">
        <v>51</v>
      </c>
      <c r="B17" s="85">
        <v>600.7</v>
      </c>
      <c r="C17" s="85"/>
      <c r="G17" s="57"/>
      <c r="H17" s="57"/>
      <c r="J17" s="57"/>
      <c r="K17" s="57"/>
      <c r="M17" s="57"/>
      <c r="N17" s="57"/>
      <c r="P17" s="57"/>
      <c r="Q17" s="57"/>
    </row>
    <row r="18" spans="1:17" ht="12.75">
      <c r="A18" s="4" t="s">
        <v>9</v>
      </c>
      <c r="B18" s="85"/>
      <c r="C18" s="85">
        <v>600.7</v>
      </c>
      <c r="E18" s="198" t="s">
        <v>101</v>
      </c>
      <c r="F18" s="198"/>
      <c r="G18" s="57"/>
      <c r="H18" s="179" t="s">
        <v>7</v>
      </c>
      <c r="I18" s="179"/>
      <c r="J18" s="57"/>
      <c r="K18" s="57"/>
      <c r="M18" s="57"/>
      <c r="N18" s="57"/>
      <c r="P18" s="57"/>
      <c r="Q18" s="57"/>
    </row>
    <row r="19" spans="1:17" ht="12.75">
      <c r="A19" s="83" t="s">
        <v>60</v>
      </c>
      <c r="B19" s="86">
        <v>200</v>
      </c>
      <c r="C19" s="85"/>
      <c r="E19" s="51">
        <v>26080</v>
      </c>
      <c r="F19" s="99">
        <v>19780</v>
      </c>
      <c r="G19" s="57"/>
      <c r="H19" s="51">
        <v>13640</v>
      </c>
      <c r="I19" s="99">
        <v>8500</v>
      </c>
      <c r="J19" s="57"/>
      <c r="K19" s="57"/>
      <c r="M19" s="57"/>
      <c r="N19" s="57"/>
      <c r="P19" s="57"/>
      <c r="Q19" s="57"/>
    </row>
    <row r="20" spans="1:17" ht="13.5" thickBot="1">
      <c r="A20" s="4" t="s">
        <v>104</v>
      </c>
      <c r="B20" s="85"/>
      <c r="C20" s="87">
        <v>200</v>
      </c>
      <c r="E20" s="20"/>
      <c r="F20" s="103">
        <v>6300</v>
      </c>
      <c r="G20" s="57"/>
      <c r="H20" s="20"/>
      <c r="I20" s="103">
        <v>5140</v>
      </c>
      <c r="J20" s="57"/>
      <c r="K20" s="57"/>
      <c r="M20" s="57"/>
      <c r="N20" s="57"/>
      <c r="P20" s="57"/>
      <c r="Q20" s="57"/>
    </row>
    <row r="21" spans="1:17" ht="13.5" thickTop="1">
      <c r="A21" s="83" t="s">
        <v>58</v>
      </c>
      <c r="B21" s="87">
        <v>640</v>
      </c>
      <c r="C21" s="87"/>
      <c r="G21" s="57"/>
      <c r="H21" s="57"/>
      <c r="J21" s="57"/>
      <c r="K21" s="57"/>
      <c r="M21" s="57"/>
      <c r="N21" s="57"/>
      <c r="P21" s="57"/>
      <c r="Q21" s="57"/>
    </row>
    <row r="22" spans="1:17" ht="12.75">
      <c r="A22" s="4" t="s">
        <v>105</v>
      </c>
      <c r="B22" s="87"/>
      <c r="C22" s="87">
        <v>640</v>
      </c>
      <c r="E22" s="179" t="s">
        <v>8</v>
      </c>
      <c r="F22" s="179"/>
      <c r="G22" s="57"/>
      <c r="H22" s="179" t="s">
        <v>9</v>
      </c>
      <c r="I22" s="179"/>
      <c r="J22" s="57"/>
      <c r="K22" s="57"/>
      <c r="M22" s="57"/>
      <c r="N22" s="57"/>
      <c r="P22" s="57"/>
      <c r="Q22" s="57"/>
    </row>
    <row r="23" spans="1:17" ht="12.75">
      <c r="A23" s="83" t="s">
        <v>70</v>
      </c>
      <c r="B23" s="87">
        <v>5370</v>
      </c>
      <c r="C23" s="87"/>
      <c r="E23" s="101">
        <v>47600</v>
      </c>
      <c r="F23" s="46">
        <v>47600</v>
      </c>
      <c r="G23" s="57"/>
      <c r="H23" s="51">
        <v>1400.7</v>
      </c>
      <c r="I23" s="99">
        <v>800</v>
      </c>
      <c r="J23" s="57"/>
      <c r="K23" s="57"/>
      <c r="M23" s="57"/>
      <c r="N23" s="57"/>
      <c r="P23" s="57"/>
      <c r="Q23" s="57"/>
    </row>
    <row r="24" spans="1:17" ht="13.5" thickBot="1">
      <c r="A24" s="83" t="s">
        <v>106</v>
      </c>
      <c r="B24" s="87"/>
      <c r="C24" s="87">
        <v>4390</v>
      </c>
      <c r="E24" s="20"/>
      <c r="F24" s="19"/>
      <c r="G24" s="57"/>
      <c r="H24" s="20"/>
      <c r="I24" s="103">
        <v>600.7</v>
      </c>
      <c r="J24" s="57"/>
      <c r="K24" s="57"/>
      <c r="M24" s="57"/>
      <c r="N24" s="57"/>
      <c r="P24" s="57"/>
      <c r="Q24" s="57"/>
    </row>
    <row r="25" spans="1:17" ht="13.5" thickTop="1">
      <c r="A25" s="4" t="s">
        <v>107</v>
      </c>
      <c r="B25" s="87"/>
      <c r="C25" s="87">
        <v>980</v>
      </c>
      <c r="G25" s="57"/>
      <c r="H25" s="57"/>
      <c r="J25" s="57"/>
      <c r="K25" s="57"/>
      <c r="M25" s="57"/>
      <c r="N25" s="57"/>
      <c r="P25" s="57"/>
      <c r="Q25" s="57"/>
    </row>
    <row r="26" spans="1:17" ht="12.75">
      <c r="A26" s="83" t="s">
        <v>108</v>
      </c>
      <c r="B26" s="87">
        <v>5670</v>
      </c>
      <c r="C26" s="87"/>
      <c r="E26" s="196" t="s">
        <v>106</v>
      </c>
      <c r="F26" s="196"/>
      <c r="G26" s="57"/>
      <c r="H26" s="196" t="s">
        <v>107</v>
      </c>
      <c r="I26" s="196"/>
      <c r="J26" s="57"/>
      <c r="K26" s="57"/>
      <c r="M26" s="57"/>
      <c r="N26" s="57"/>
      <c r="P26" s="57"/>
      <c r="Q26" s="57"/>
    </row>
    <row r="27" spans="1:17" ht="12.75">
      <c r="A27" s="4" t="s">
        <v>70</v>
      </c>
      <c r="B27" s="10"/>
      <c r="C27" s="10">
        <v>5670</v>
      </c>
      <c r="E27" s="101">
        <v>4390</v>
      </c>
      <c r="F27" s="3">
        <v>4390</v>
      </c>
      <c r="G27" s="57"/>
      <c r="H27" s="101">
        <v>980</v>
      </c>
      <c r="I27" s="3">
        <v>980</v>
      </c>
      <c r="J27" s="57"/>
      <c r="K27" s="57"/>
      <c r="M27" s="57"/>
      <c r="N27" s="57"/>
      <c r="P27" s="57"/>
      <c r="Q27" s="57"/>
    </row>
    <row r="28" spans="1:17" ht="13.5" thickBot="1">
      <c r="A28" s="83" t="s">
        <v>70</v>
      </c>
      <c r="B28" s="107">
        <v>300</v>
      </c>
      <c r="C28" s="10"/>
      <c r="E28" s="31"/>
      <c r="F28" s="19"/>
      <c r="G28" s="57"/>
      <c r="H28" s="20"/>
      <c r="I28" s="19"/>
      <c r="J28" s="57"/>
      <c r="K28" s="57"/>
      <c r="M28" s="57"/>
      <c r="N28" s="57"/>
      <c r="P28" s="57"/>
      <c r="Q28" s="57"/>
    </row>
    <row r="29" spans="1:17" ht="13.5" thickTop="1">
      <c r="A29" s="4" t="s">
        <v>72</v>
      </c>
      <c r="B29" s="10"/>
      <c r="C29" s="107">
        <v>300</v>
      </c>
      <c r="G29" s="57"/>
      <c r="H29" s="57"/>
      <c r="J29" s="57"/>
      <c r="K29" s="57"/>
      <c r="M29" s="57"/>
      <c r="N29" s="57"/>
      <c r="P29" s="57"/>
      <c r="Q29" s="57"/>
    </row>
    <row r="30" spans="1:17" ht="12.75">
      <c r="A30" s="83" t="s">
        <v>63</v>
      </c>
      <c r="B30" s="10">
        <v>3500</v>
      </c>
      <c r="C30" s="10"/>
      <c r="E30" s="196" t="s">
        <v>109</v>
      </c>
      <c r="F30" s="196"/>
      <c r="G30" s="57"/>
      <c r="H30" s="179" t="s">
        <v>13</v>
      </c>
      <c r="I30" s="179"/>
      <c r="J30" s="57"/>
      <c r="K30" s="57"/>
      <c r="M30" s="57"/>
      <c r="N30" s="57"/>
      <c r="P30" s="57"/>
      <c r="Q30" s="57"/>
    </row>
    <row r="31" spans="1:17" ht="12.75">
      <c r="A31" s="83" t="s">
        <v>109</v>
      </c>
      <c r="B31" s="10"/>
      <c r="C31" s="10">
        <v>2440</v>
      </c>
      <c r="E31" s="101">
        <v>2440</v>
      </c>
      <c r="F31" s="3">
        <v>2440</v>
      </c>
      <c r="G31" s="57"/>
      <c r="H31" s="101">
        <v>560</v>
      </c>
      <c r="I31" s="46">
        <v>560</v>
      </c>
      <c r="J31" s="57"/>
      <c r="K31" s="57"/>
      <c r="M31" s="57"/>
      <c r="N31" s="57"/>
      <c r="P31" s="57"/>
      <c r="Q31" s="57"/>
    </row>
    <row r="32" spans="1:17" ht="13.5" thickBot="1">
      <c r="A32" s="4" t="s">
        <v>64</v>
      </c>
      <c r="B32" s="10"/>
      <c r="C32" s="10">
        <v>1060</v>
      </c>
      <c r="E32" s="20"/>
      <c r="F32" s="19"/>
      <c r="G32" s="57"/>
      <c r="H32" s="20"/>
      <c r="I32" s="19"/>
      <c r="J32" s="57"/>
      <c r="K32" s="57"/>
      <c r="M32" s="57"/>
      <c r="N32" s="57"/>
      <c r="P32" s="57"/>
      <c r="Q32" s="57"/>
    </row>
    <row r="33" spans="1:17" ht="13.5" thickTop="1">
      <c r="A33" s="83" t="s">
        <v>110</v>
      </c>
      <c r="B33" s="107">
        <v>1100</v>
      </c>
      <c r="C33" s="10"/>
      <c r="G33" s="57"/>
      <c r="H33" s="57"/>
      <c r="J33" s="57"/>
      <c r="K33" s="57"/>
      <c r="M33" s="57"/>
      <c r="N33" s="57"/>
      <c r="P33" s="57"/>
      <c r="Q33" s="57"/>
    </row>
    <row r="34" spans="1:17" ht="12.75">
      <c r="A34" s="4" t="s">
        <v>89</v>
      </c>
      <c r="B34" s="10"/>
      <c r="C34" s="107">
        <v>1100</v>
      </c>
      <c r="E34" s="179" t="s">
        <v>15</v>
      </c>
      <c r="F34" s="179"/>
      <c r="G34" s="57"/>
      <c r="H34" s="197" t="s">
        <v>116</v>
      </c>
      <c r="I34" s="197"/>
      <c r="J34" s="57"/>
      <c r="K34" s="57"/>
      <c r="M34" s="57"/>
      <c r="N34" s="57"/>
      <c r="P34" s="57"/>
      <c r="Q34" s="57"/>
    </row>
    <row r="35" spans="1:17" ht="12.75">
      <c r="A35" s="83" t="s">
        <v>86</v>
      </c>
      <c r="B35" s="107">
        <v>11890</v>
      </c>
      <c r="C35" s="10"/>
      <c r="E35" s="127">
        <v>22000</v>
      </c>
      <c r="F35" s="99">
        <v>180000</v>
      </c>
      <c r="G35" s="57"/>
      <c r="H35" s="101">
        <v>22000</v>
      </c>
      <c r="I35" s="126">
        <v>22000</v>
      </c>
      <c r="J35" s="57"/>
      <c r="K35" s="57"/>
      <c r="M35" s="57"/>
      <c r="N35" s="57"/>
      <c r="P35" s="57"/>
      <c r="Q35" s="57"/>
    </row>
    <row r="36" spans="1:17" ht="13.5" thickBot="1">
      <c r="A36" s="4" t="s">
        <v>105</v>
      </c>
      <c r="B36" s="10"/>
      <c r="C36" s="107">
        <v>11890</v>
      </c>
      <c r="E36" s="177">
        <v>166939.3</v>
      </c>
      <c r="F36" s="178">
        <v>8939.3</v>
      </c>
      <c r="G36" s="57"/>
      <c r="H36" s="20"/>
      <c r="I36" s="19"/>
      <c r="J36" s="57"/>
      <c r="K36" s="57"/>
      <c r="L36" s="18"/>
      <c r="M36" s="57"/>
      <c r="N36" s="57"/>
      <c r="O36" s="18"/>
      <c r="P36" s="57"/>
      <c r="Q36" s="57"/>
    </row>
    <row r="37" spans="7:17" ht="13.5" thickTop="1">
      <c r="G37" s="18"/>
      <c r="H37" s="76"/>
      <c r="I37" s="18"/>
      <c r="J37" s="89"/>
      <c r="K37" s="18"/>
      <c r="L37" s="18"/>
      <c r="M37" s="18"/>
      <c r="N37" s="76"/>
      <c r="O37" s="18"/>
      <c r="P37" s="18"/>
      <c r="Q37" s="76"/>
    </row>
    <row r="38" spans="1:17" ht="12.75">
      <c r="A38" t="s">
        <v>117</v>
      </c>
      <c r="E38" s="179" t="s">
        <v>18</v>
      </c>
      <c r="F38" s="179"/>
      <c r="G38" s="18"/>
      <c r="H38" s="179" t="s">
        <v>19</v>
      </c>
      <c r="I38" s="179"/>
      <c r="J38" s="89"/>
      <c r="K38" s="18"/>
      <c r="L38" s="18"/>
      <c r="M38" s="18"/>
      <c r="N38" s="76"/>
      <c r="O38" s="18"/>
      <c r="P38" s="18"/>
      <c r="Q38" s="76"/>
    </row>
    <row r="39" spans="1:17" ht="12.75">
      <c r="A39" t="s">
        <v>121</v>
      </c>
      <c r="E39" s="51">
        <v>7200</v>
      </c>
      <c r="F39" s="99">
        <v>7200</v>
      </c>
      <c r="G39" s="18"/>
      <c r="H39" s="51">
        <v>38700</v>
      </c>
      <c r="I39" s="99">
        <v>38700</v>
      </c>
      <c r="J39" s="89"/>
      <c r="K39" s="18"/>
      <c r="L39" s="18"/>
      <c r="M39" s="18"/>
      <c r="N39" s="76"/>
      <c r="O39" s="18"/>
      <c r="P39" s="18"/>
      <c r="Q39" s="76"/>
    </row>
    <row r="40" spans="5:17" ht="13.5" thickBot="1">
      <c r="E40" s="20"/>
      <c r="F40" s="23"/>
      <c r="G40" s="18"/>
      <c r="H40" s="20"/>
      <c r="I40" s="19"/>
      <c r="J40" s="89"/>
      <c r="K40" s="18"/>
      <c r="L40" s="18"/>
      <c r="M40" s="18"/>
      <c r="N40" s="76"/>
      <c r="O40" s="18"/>
      <c r="P40" s="18"/>
      <c r="Q40" s="76"/>
    </row>
    <row r="41" spans="1:17" ht="13.5" thickTop="1">
      <c r="A41" s="16" t="s">
        <v>24</v>
      </c>
      <c r="B41" s="43">
        <v>240610</v>
      </c>
      <c r="C41" s="10"/>
      <c r="G41" s="18"/>
      <c r="H41" s="18"/>
      <c r="I41" s="18"/>
      <c r="J41" s="18"/>
      <c r="K41" s="37"/>
      <c r="L41" s="18"/>
      <c r="M41" s="18"/>
      <c r="N41" s="18"/>
      <c r="O41" s="18"/>
      <c r="P41" s="18"/>
      <c r="Q41" s="18"/>
    </row>
    <row r="42" spans="1:17" ht="12.75">
      <c r="A42" s="16" t="s">
        <v>27</v>
      </c>
      <c r="B42" s="43">
        <v>700</v>
      </c>
      <c r="C42" s="10"/>
      <c r="E42" s="196" t="s">
        <v>122</v>
      </c>
      <c r="F42" s="196"/>
      <c r="G42" s="18"/>
      <c r="H42" s="179" t="s">
        <v>21</v>
      </c>
      <c r="I42" s="179"/>
      <c r="J42" s="18"/>
      <c r="K42" s="18"/>
      <c r="L42" s="18"/>
      <c r="M42" s="18"/>
      <c r="N42" s="18"/>
      <c r="O42" s="18"/>
      <c r="P42" s="18"/>
      <c r="Q42" s="18"/>
    </row>
    <row r="43" spans="1:17" ht="12.75">
      <c r="A43" s="16" t="s">
        <v>62</v>
      </c>
      <c r="B43" s="43">
        <v>7600</v>
      </c>
      <c r="C43" s="10"/>
      <c r="E43" s="62">
        <v>5670</v>
      </c>
      <c r="F43" s="99">
        <v>5670</v>
      </c>
      <c r="G43" s="18"/>
      <c r="H43" s="51">
        <v>540</v>
      </c>
      <c r="I43" s="99">
        <v>540</v>
      </c>
      <c r="J43" s="18"/>
      <c r="K43" s="18"/>
      <c r="L43" s="18"/>
      <c r="M43" s="180"/>
      <c r="N43" s="180"/>
      <c r="O43" s="18"/>
      <c r="P43" s="18"/>
      <c r="Q43" s="18"/>
    </row>
    <row r="44" spans="1:17" ht="13.5" thickBot="1">
      <c r="A44" s="41" t="s">
        <v>78</v>
      </c>
      <c r="B44" s="43"/>
      <c r="C44" s="43">
        <f>B41+B42+B43</f>
        <v>248910</v>
      </c>
      <c r="E44" s="20"/>
      <c r="F44" s="23"/>
      <c r="G44" s="18"/>
      <c r="H44" s="20"/>
      <c r="I44" s="23"/>
      <c r="J44" s="18"/>
      <c r="K44" s="18"/>
      <c r="L44" s="18"/>
      <c r="M44" s="89"/>
      <c r="N44" s="18"/>
      <c r="O44" s="18"/>
      <c r="P44" s="18"/>
      <c r="Q44" s="18"/>
    </row>
    <row r="45" spans="2:18" ht="13.5" thickTop="1">
      <c r="B45" s="10"/>
      <c r="C45" s="12"/>
      <c r="G45" s="18"/>
      <c r="H45" s="18"/>
      <c r="I45" s="18"/>
      <c r="J45" s="18"/>
      <c r="K45" s="18"/>
      <c r="L45" s="18"/>
      <c r="M45" s="18"/>
      <c r="N45" s="37"/>
      <c r="O45" s="18"/>
      <c r="P45" s="18"/>
      <c r="Q45" s="18"/>
      <c r="R45" s="110"/>
    </row>
    <row r="46" spans="1:9" ht="12.75">
      <c r="A46" s="3" t="s">
        <v>123</v>
      </c>
      <c r="B46" s="3"/>
      <c r="C46" s="3"/>
      <c r="E46" s="196" t="s">
        <v>125</v>
      </c>
      <c r="F46" s="196"/>
      <c r="H46" s="199" t="s">
        <v>126</v>
      </c>
      <c r="I46" s="199"/>
    </row>
    <row r="47" spans="1:9" ht="12.75">
      <c r="A47" s="82" t="s">
        <v>124</v>
      </c>
      <c r="B47" s="82"/>
      <c r="C47" s="3"/>
      <c r="E47" s="108">
        <v>1100</v>
      </c>
      <c r="F47" s="99">
        <v>1100</v>
      </c>
      <c r="H47" s="101">
        <v>12530</v>
      </c>
      <c r="I47" s="3">
        <v>640</v>
      </c>
    </row>
    <row r="48" spans="5:9" ht="13.5" thickBot="1">
      <c r="E48" s="20"/>
      <c r="F48" s="19"/>
      <c r="H48" s="31"/>
      <c r="I48" s="109">
        <v>11890</v>
      </c>
    </row>
    <row r="49" spans="1:3" ht="13.5" thickTop="1">
      <c r="A49" s="16" t="s">
        <v>78</v>
      </c>
      <c r="B49" s="44">
        <f>SUM(C50:C62)</f>
        <v>239970.7</v>
      </c>
      <c r="C49" s="10"/>
    </row>
    <row r="50" spans="1:9" ht="12.75">
      <c r="A50" s="16" t="s">
        <v>25</v>
      </c>
      <c r="B50" s="12"/>
      <c r="C50" s="44">
        <v>1900</v>
      </c>
      <c r="E50" s="179" t="s">
        <v>24</v>
      </c>
      <c r="F50" s="179"/>
      <c r="H50" s="179" t="s">
        <v>25</v>
      </c>
      <c r="I50" s="179"/>
    </row>
    <row r="51" spans="1:9" ht="12.75">
      <c r="A51" s="16" t="s">
        <v>26</v>
      </c>
      <c r="B51" s="10"/>
      <c r="C51" s="44">
        <v>155700</v>
      </c>
      <c r="E51" s="63">
        <v>240610</v>
      </c>
      <c r="F51" s="99">
        <v>240610</v>
      </c>
      <c r="H51" s="101">
        <v>1900</v>
      </c>
      <c r="I51" s="113">
        <v>1900</v>
      </c>
    </row>
    <row r="52" spans="1:9" ht="13.5" thickBot="1">
      <c r="A52" s="5" t="s">
        <v>104</v>
      </c>
      <c r="B52" s="10"/>
      <c r="C52" s="45">
        <v>8550</v>
      </c>
      <c r="E52" s="20"/>
      <c r="F52" s="23"/>
      <c r="H52" s="20"/>
      <c r="I52" s="19"/>
    </row>
    <row r="53" spans="1:14" ht="13.5" thickTop="1">
      <c r="A53" s="5" t="s">
        <v>127</v>
      </c>
      <c r="B53" s="10"/>
      <c r="C53" s="44">
        <v>33750</v>
      </c>
      <c r="M53" s="180"/>
      <c r="N53" s="180"/>
    </row>
    <row r="54" spans="1:14" ht="12.75">
      <c r="A54" s="16" t="s">
        <v>36</v>
      </c>
      <c r="B54" s="10"/>
      <c r="C54" s="44">
        <v>10200</v>
      </c>
      <c r="E54" s="179" t="s">
        <v>26</v>
      </c>
      <c r="F54" s="179"/>
      <c r="H54" s="179" t="s">
        <v>27</v>
      </c>
      <c r="I54" s="179"/>
      <c r="M54" s="18"/>
      <c r="N54" s="76"/>
    </row>
    <row r="55" spans="1:14" ht="12.75">
      <c r="A55" s="16" t="s">
        <v>80</v>
      </c>
      <c r="B55" s="10"/>
      <c r="C55" s="44">
        <v>6500</v>
      </c>
      <c r="E55" s="101">
        <v>154300</v>
      </c>
      <c r="F55" s="114">
        <v>155700</v>
      </c>
      <c r="H55" s="63">
        <v>700</v>
      </c>
      <c r="I55" s="99">
        <v>700</v>
      </c>
      <c r="M55" s="18"/>
      <c r="N55" s="18"/>
    </row>
    <row r="56" spans="1:9" ht="13.5" thickBot="1">
      <c r="A56" s="16" t="s">
        <v>111</v>
      </c>
      <c r="B56" s="10"/>
      <c r="C56" s="44">
        <v>2000</v>
      </c>
      <c r="E56" s="104">
        <v>1400</v>
      </c>
      <c r="F56" s="19"/>
      <c r="H56" s="20"/>
      <c r="I56" s="19"/>
    </row>
    <row r="57" spans="1:11" ht="13.5" thickTop="1">
      <c r="A57" s="16" t="s">
        <v>42</v>
      </c>
      <c r="B57" s="10"/>
      <c r="C57" s="44">
        <v>4280</v>
      </c>
      <c r="J57" s="180"/>
      <c r="K57" s="180"/>
    </row>
    <row r="58" spans="1:11" ht="12.75">
      <c r="A58" s="16" t="s">
        <v>100</v>
      </c>
      <c r="B58" s="10"/>
      <c r="C58" s="44">
        <v>6300</v>
      </c>
      <c r="E58" s="179" t="s">
        <v>104</v>
      </c>
      <c r="F58" s="179"/>
      <c r="H58" s="179" t="s">
        <v>127</v>
      </c>
      <c r="I58" s="179"/>
      <c r="J58" s="18"/>
      <c r="K58" s="92"/>
    </row>
    <row r="59" spans="1:11" ht="12.75">
      <c r="A59" s="16" t="s">
        <v>46</v>
      </c>
      <c r="B59" s="10"/>
      <c r="C59" s="44">
        <v>5140</v>
      </c>
      <c r="E59" s="101">
        <v>8750</v>
      </c>
      <c r="F59" s="5">
        <v>200</v>
      </c>
      <c r="H59" s="101">
        <v>33750</v>
      </c>
      <c r="I59" s="116">
        <v>33750</v>
      </c>
      <c r="J59" s="37"/>
      <c r="K59" s="18"/>
    </row>
    <row r="60" spans="1:9" ht="13.5" thickBot="1">
      <c r="A60" s="16" t="s">
        <v>51</v>
      </c>
      <c r="B60" s="10"/>
      <c r="C60" s="44">
        <v>1510.7</v>
      </c>
      <c r="E60" s="20"/>
      <c r="F60" s="115">
        <v>8550</v>
      </c>
      <c r="H60" s="20"/>
      <c r="I60" s="19"/>
    </row>
    <row r="61" spans="1:3" ht="13.5" thickTop="1">
      <c r="A61" s="16" t="s">
        <v>58</v>
      </c>
      <c r="B61" s="10"/>
      <c r="C61" s="44">
        <v>640</v>
      </c>
    </row>
    <row r="62" spans="1:9" ht="12.75">
      <c r="A62" s="41" t="s">
        <v>63</v>
      </c>
      <c r="B62" s="10"/>
      <c r="C62" s="44">
        <v>3500</v>
      </c>
      <c r="E62" s="179" t="s">
        <v>36</v>
      </c>
      <c r="F62" s="179"/>
      <c r="H62" s="179" t="s">
        <v>28</v>
      </c>
      <c r="I62" s="179"/>
    </row>
    <row r="63" spans="1:9" ht="12.75">
      <c r="A63" s="83"/>
      <c r="B63" s="83"/>
      <c r="C63" s="93"/>
      <c r="E63" s="101">
        <v>10200</v>
      </c>
      <c r="F63" s="116">
        <v>10200</v>
      </c>
      <c r="H63" s="101">
        <v>6500</v>
      </c>
      <c r="I63" s="113">
        <v>6500</v>
      </c>
    </row>
    <row r="64" spans="1:9" ht="13.5" thickBot="1">
      <c r="A64" s="133" t="s">
        <v>135</v>
      </c>
      <c r="B64" s="134"/>
      <c r="C64" s="132"/>
      <c r="E64" s="20"/>
      <c r="F64" s="19"/>
      <c r="H64" s="20"/>
      <c r="I64" s="19"/>
    </row>
    <row r="65" spans="1:3" ht="13.5" thickTop="1">
      <c r="A65" s="16" t="s">
        <v>82</v>
      </c>
      <c r="B65" s="124">
        <v>8939.3</v>
      </c>
      <c r="C65" s="44"/>
    </row>
    <row r="66" spans="1:9" ht="12.75">
      <c r="A66" s="41" t="s">
        <v>83</v>
      </c>
      <c r="B66" s="10"/>
      <c r="C66" s="124">
        <v>8939.3</v>
      </c>
      <c r="E66" s="182" t="s">
        <v>128</v>
      </c>
      <c r="F66" s="181"/>
      <c r="H66" s="181" t="s">
        <v>66</v>
      </c>
      <c r="I66" s="181"/>
    </row>
    <row r="67" spans="5:9" ht="13.5" thickBot="1">
      <c r="E67" s="98">
        <v>2000</v>
      </c>
      <c r="F67" s="117">
        <v>2000</v>
      </c>
      <c r="H67" s="98">
        <v>4280</v>
      </c>
      <c r="I67" s="117">
        <v>4280</v>
      </c>
    </row>
    <row r="68" spans="1:3" ht="13.5" thickTop="1">
      <c r="A68" s="131" t="s">
        <v>136</v>
      </c>
      <c r="B68" s="135"/>
      <c r="C68" s="93"/>
    </row>
    <row r="69" spans="1:17" ht="12.75">
      <c r="A69" s="28" t="s">
        <v>83</v>
      </c>
      <c r="B69" s="42">
        <v>8939.3</v>
      </c>
      <c r="C69" s="8"/>
      <c r="E69" s="182" t="s">
        <v>129</v>
      </c>
      <c r="F69" s="182"/>
      <c r="H69" s="181" t="s">
        <v>68</v>
      </c>
      <c r="I69" s="181"/>
      <c r="M69" s="180"/>
      <c r="N69" s="180"/>
      <c r="P69" s="180"/>
      <c r="Q69" s="180"/>
    </row>
    <row r="70" spans="1:17" ht="13.5" thickBot="1">
      <c r="A70" s="41" t="s">
        <v>15</v>
      </c>
      <c r="B70" s="8"/>
      <c r="C70" s="42">
        <v>8939.3</v>
      </c>
      <c r="E70" s="98">
        <v>6300</v>
      </c>
      <c r="F70" s="117">
        <v>6300</v>
      </c>
      <c r="H70" s="98">
        <v>5140</v>
      </c>
      <c r="I70" s="117">
        <v>5140</v>
      </c>
      <c r="M70" s="18"/>
      <c r="N70" s="40"/>
      <c r="O70" s="18"/>
      <c r="P70" s="18"/>
      <c r="Q70" s="40"/>
    </row>
    <row r="71" spans="1:17" ht="13.5" thickTop="1">
      <c r="A71" s="28" t="s">
        <v>15</v>
      </c>
      <c r="B71" s="42">
        <v>22000</v>
      </c>
      <c r="C71" s="8"/>
      <c r="M71" s="18"/>
      <c r="N71" s="18"/>
      <c r="O71" s="18"/>
      <c r="P71" s="18"/>
      <c r="Q71" s="18"/>
    </row>
    <row r="72" spans="1:17" ht="12.75">
      <c r="A72" s="22" t="s">
        <v>133</v>
      </c>
      <c r="B72" s="8"/>
      <c r="C72" s="42">
        <v>22000</v>
      </c>
      <c r="E72" s="181" t="s">
        <v>50</v>
      </c>
      <c r="F72" s="181"/>
      <c r="H72" s="181" t="s">
        <v>69</v>
      </c>
      <c r="I72" s="181"/>
      <c r="M72" s="18"/>
      <c r="N72" s="18"/>
      <c r="O72" s="18"/>
      <c r="P72" s="18"/>
      <c r="Q72" s="18"/>
    </row>
    <row r="73" spans="5:17" ht="13.5" thickBot="1">
      <c r="E73" s="142"/>
      <c r="F73" s="105">
        <v>1400</v>
      </c>
      <c r="G73" s="88"/>
      <c r="H73" s="98">
        <v>7600</v>
      </c>
      <c r="I73" s="47">
        <v>7600</v>
      </c>
      <c r="J73" s="180"/>
      <c r="K73" s="180"/>
      <c r="M73" s="180"/>
      <c r="N73" s="180"/>
      <c r="O73" s="18"/>
      <c r="P73" s="18"/>
      <c r="Q73" s="18"/>
    </row>
    <row r="74" spans="1:20" ht="13.5" thickTop="1">
      <c r="A74" t="s">
        <v>85</v>
      </c>
      <c r="E74" s="18"/>
      <c r="F74" s="18"/>
      <c r="G74" s="18"/>
      <c r="H74" s="37"/>
      <c r="I74" s="18"/>
      <c r="J74" s="18"/>
      <c r="K74" s="40"/>
      <c r="M74" s="18"/>
      <c r="N74" s="40"/>
      <c r="O74" s="18"/>
      <c r="P74" s="18"/>
      <c r="Q74" s="18"/>
      <c r="T74" s="148"/>
    </row>
    <row r="75" spans="5:20" ht="12.75">
      <c r="E75" s="182" t="s">
        <v>130</v>
      </c>
      <c r="F75" s="181"/>
      <c r="G75" s="18"/>
      <c r="H75" s="181" t="s">
        <v>131</v>
      </c>
      <c r="I75" s="181"/>
      <c r="J75" s="37"/>
      <c r="K75" s="18"/>
      <c r="M75" s="40"/>
      <c r="O75" s="18"/>
      <c r="P75" s="18"/>
      <c r="Q75" s="18"/>
      <c r="T75" s="148"/>
    </row>
    <row r="76" spans="1:9" ht="13.5" thickBot="1">
      <c r="A76" s="16" t="s">
        <v>84</v>
      </c>
      <c r="B76" s="128">
        <v>297550</v>
      </c>
      <c r="C76" s="8"/>
      <c r="E76" s="111">
        <v>7600</v>
      </c>
      <c r="F76" s="105">
        <v>7600</v>
      </c>
      <c r="H76" s="142">
        <v>910</v>
      </c>
      <c r="I76" s="105">
        <v>910</v>
      </c>
    </row>
    <row r="77" spans="1:17" ht="13.5" thickTop="1">
      <c r="A77" s="16" t="s">
        <v>113</v>
      </c>
      <c r="B77" s="7"/>
      <c r="C77" s="50">
        <v>10000</v>
      </c>
      <c r="H77" s="18"/>
      <c r="I77" s="18"/>
      <c r="J77" s="180"/>
      <c r="K77" s="180"/>
      <c r="L77" s="18"/>
      <c r="M77" s="18"/>
      <c r="N77" s="18"/>
      <c r="O77" s="18"/>
      <c r="P77" s="180"/>
      <c r="Q77" s="180"/>
    </row>
    <row r="78" spans="1:17" ht="12.75">
      <c r="A78" s="16" t="s">
        <v>2</v>
      </c>
      <c r="B78" s="7"/>
      <c r="C78" s="50">
        <v>152000</v>
      </c>
      <c r="E78" s="181" t="s">
        <v>51</v>
      </c>
      <c r="F78" s="181"/>
      <c r="H78" s="181" t="s">
        <v>60</v>
      </c>
      <c r="I78" s="181"/>
      <c r="J78" s="94"/>
      <c r="K78" s="18"/>
      <c r="L78" s="18"/>
      <c r="M78" s="18"/>
      <c r="N78" s="18"/>
      <c r="O78" s="18"/>
      <c r="P78" s="18"/>
      <c r="Q78" s="38"/>
    </row>
    <row r="79" spans="1:17" ht="13.5" thickBot="1">
      <c r="A79" s="16" t="s">
        <v>114</v>
      </c>
      <c r="B79" s="7"/>
      <c r="C79" s="50">
        <v>42000</v>
      </c>
      <c r="E79" s="3">
        <v>910</v>
      </c>
      <c r="F79" s="118">
        <v>1510.7</v>
      </c>
      <c r="H79" s="98">
        <v>200</v>
      </c>
      <c r="I79" s="47">
        <v>200</v>
      </c>
      <c r="J79" s="18"/>
      <c r="K79" s="37"/>
      <c r="L79" s="18"/>
      <c r="M79" s="18"/>
      <c r="N79" s="18"/>
      <c r="O79" s="18"/>
      <c r="P79" s="18"/>
      <c r="Q79" s="18"/>
    </row>
    <row r="80" spans="1:17" ht="14.25" thickBot="1" thickTop="1">
      <c r="A80" s="28" t="s">
        <v>4</v>
      </c>
      <c r="B80" s="7"/>
      <c r="C80" s="50">
        <v>25700</v>
      </c>
      <c r="E80" s="103">
        <v>600.7</v>
      </c>
      <c r="F80" s="35"/>
      <c r="J80" s="18"/>
      <c r="K80" s="18"/>
      <c r="L80" s="18"/>
      <c r="M80" s="18"/>
      <c r="N80" s="18"/>
      <c r="O80" s="18"/>
      <c r="P80" s="18"/>
      <c r="Q80" s="18"/>
    </row>
    <row r="81" spans="1:17" ht="13.5" thickTop="1">
      <c r="A81" s="28" t="s">
        <v>8</v>
      </c>
      <c r="C81" s="129">
        <v>47600</v>
      </c>
      <c r="J81" s="18"/>
      <c r="K81" s="18"/>
      <c r="L81" s="18"/>
      <c r="M81" s="18"/>
      <c r="N81" s="18"/>
      <c r="O81" s="18"/>
      <c r="P81" s="18"/>
      <c r="Q81" s="18"/>
    </row>
    <row r="82" spans="1:17" ht="13.5" thickBot="1">
      <c r="A82" s="16" t="s">
        <v>13</v>
      </c>
      <c r="B82" s="7"/>
      <c r="C82" s="50">
        <v>560</v>
      </c>
      <c r="E82" s="198" t="s">
        <v>38</v>
      </c>
      <c r="F82" s="198"/>
      <c r="H82" s="119" t="s">
        <v>70</v>
      </c>
      <c r="I82" s="119"/>
      <c r="J82" s="18"/>
      <c r="K82" s="18"/>
      <c r="L82" s="18"/>
      <c r="M82" s="18"/>
      <c r="N82" s="18"/>
      <c r="O82" s="18"/>
      <c r="P82" s="18"/>
      <c r="Q82" s="18"/>
    </row>
    <row r="83" spans="1:17" ht="13.5" hidden="1" thickBot="1">
      <c r="A83" s="16" t="s">
        <v>8</v>
      </c>
      <c r="B83" s="7"/>
      <c r="C83" s="50">
        <v>47600</v>
      </c>
      <c r="E83" s="1">
        <v>1950</v>
      </c>
      <c r="F83" s="39">
        <f>E84+E83</f>
        <v>2145</v>
      </c>
      <c r="G83" s="2"/>
      <c r="H83" s="29">
        <v>10935</v>
      </c>
      <c r="I83" s="27">
        <v>14015</v>
      </c>
      <c r="J83" s="18"/>
      <c r="K83" s="18"/>
      <c r="L83" s="18"/>
      <c r="M83" s="18"/>
      <c r="N83" s="18"/>
      <c r="O83" s="18"/>
      <c r="P83" s="18"/>
      <c r="Q83" s="18"/>
    </row>
    <row r="84" spans="1:17" ht="13.5" hidden="1" thickBot="1">
      <c r="A84" s="16" t="s">
        <v>48</v>
      </c>
      <c r="B84" s="7"/>
      <c r="C84" s="50"/>
      <c r="E84" s="31">
        <v>195</v>
      </c>
      <c r="F84" s="18"/>
      <c r="H84" s="34">
        <v>3080</v>
      </c>
      <c r="I84" s="35"/>
      <c r="J84" s="18"/>
      <c r="K84" s="18"/>
      <c r="L84" s="18"/>
      <c r="M84" s="18"/>
      <c r="N84" s="18"/>
      <c r="O84" s="18"/>
      <c r="P84" s="18"/>
      <c r="Q84" s="18"/>
    </row>
    <row r="85" spans="1:17" ht="14.25" thickBot="1" thickTop="1">
      <c r="A85" s="16" t="s">
        <v>69</v>
      </c>
      <c r="B85" s="7"/>
      <c r="C85" s="50">
        <v>7600</v>
      </c>
      <c r="E85" s="103">
        <v>640</v>
      </c>
      <c r="F85" s="123">
        <v>640</v>
      </c>
      <c r="H85" s="3">
        <v>5370</v>
      </c>
      <c r="I85" s="106">
        <v>5670</v>
      </c>
      <c r="J85" s="18"/>
      <c r="K85" s="18"/>
      <c r="L85" s="18"/>
      <c r="M85" s="18"/>
      <c r="N85" s="18"/>
      <c r="O85" s="18"/>
      <c r="P85" s="195"/>
      <c r="Q85" s="180"/>
    </row>
    <row r="86" spans="1:17" ht="14.25" thickBot="1" thickTop="1">
      <c r="A86" s="28" t="s">
        <v>60</v>
      </c>
      <c r="B86" s="7"/>
      <c r="C86" s="50">
        <v>200</v>
      </c>
      <c r="H86" s="121">
        <v>300</v>
      </c>
      <c r="I86" s="122"/>
      <c r="J86" s="18"/>
      <c r="K86" s="18"/>
      <c r="L86" s="18"/>
      <c r="M86" s="37"/>
      <c r="N86" s="40"/>
      <c r="O86" s="18"/>
      <c r="P86" s="89"/>
      <c r="Q86" s="37"/>
    </row>
    <row r="87" spans="1:17" ht="13.5" thickTop="1">
      <c r="A87" s="41" t="s">
        <v>86</v>
      </c>
      <c r="C87" s="129">
        <v>11890</v>
      </c>
      <c r="E87" s="95" t="s">
        <v>72</v>
      </c>
      <c r="F87" s="96"/>
      <c r="J87" s="18"/>
      <c r="K87" s="18"/>
      <c r="L87" s="18"/>
      <c r="M87" s="18"/>
      <c r="N87" s="18"/>
      <c r="O87" s="18"/>
      <c r="P87" s="18"/>
      <c r="Q87" s="18"/>
    </row>
    <row r="88" spans="1:17" ht="12.75" hidden="1">
      <c r="A88" s="16" t="s">
        <v>60</v>
      </c>
      <c r="C88" s="129">
        <v>200</v>
      </c>
      <c r="E88" s="54">
        <v>3080</v>
      </c>
      <c r="F88" s="21">
        <v>3080</v>
      </c>
      <c r="J88" s="18"/>
      <c r="K88" s="18"/>
      <c r="L88" s="18"/>
      <c r="M88" s="18"/>
      <c r="N88" s="18"/>
      <c r="O88" s="18"/>
      <c r="P88" s="18"/>
      <c r="Q88" s="18"/>
    </row>
    <row r="89" spans="1:17" ht="13.5" thickBot="1">
      <c r="A89" s="5"/>
      <c r="B89" s="18"/>
      <c r="E89" s="143">
        <v>300</v>
      </c>
      <c r="F89" s="144">
        <v>300</v>
      </c>
      <c r="G89" s="97"/>
      <c r="H89" s="97"/>
      <c r="J89" s="18"/>
      <c r="K89" s="18"/>
      <c r="L89" s="18"/>
      <c r="M89" s="18"/>
      <c r="N89" s="18"/>
      <c r="O89" s="18"/>
      <c r="P89" s="18"/>
      <c r="Q89" s="18"/>
    </row>
    <row r="90" spans="1:8" ht="15.75" customHeight="1" thickBot="1" thickTop="1">
      <c r="A90" s="131" t="s">
        <v>137</v>
      </c>
      <c r="B90" s="131"/>
      <c r="C90" s="131"/>
      <c r="E90" s="19"/>
      <c r="F90" s="35"/>
      <c r="G90" s="37"/>
      <c r="H90" s="40"/>
    </row>
    <row r="91" spans="1:17" ht="13.5" hidden="1" thickTop="1">
      <c r="A91" s="82" t="s">
        <v>134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ht="13.5" hidden="1" thickTop="1"/>
    <row r="93" spans="1:3" ht="13.5" thickTop="1">
      <c r="A93" s="140" t="s">
        <v>138</v>
      </c>
      <c r="B93" s="55">
        <v>10000</v>
      </c>
      <c r="C93" s="8"/>
    </row>
    <row r="94" spans="1:8" ht="12.75">
      <c r="A94" s="5" t="s">
        <v>43</v>
      </c>
      <c r="B94" s="55">
        <v>28280</v>
      </c>
      <c r="C94" s="8"/>
      <c r="E94" s="181" t="s">
        <v>63</v>
      </c>
      <c r="F94" s="179"/>
      <c r="H94" s="4" t="s">
        <v>64</v>
      </c>
    </row>
    <row r="95" spans="1:17" ht="13.5" thickBot="1">
      <c r="A95" s="5" t="s">
        <v>139</v>
      </c>
      <c r="B95" s="55">
        <v>26080</v>
      </c>
      <c r="C95" s="8"/>
      <c r="E95" s="69">
        <v>3500</v>
      </c>
      <c r="F95" s="118">
        <v>3500</v>
      </c>
      <c r="H95" s="145">
        <v>1060</v>
      </c>
      <c r="I95" s="146">
        <v>1060</v>
      </c>
      <c r="J95" s="18"/>
      <c r="K95" s="18"/>
      <c r="P95" s="18"/>
      <c r="Q95" s="18"/>
    </row>
    <row r="96" spans="1:11" ht="14.25" thickBot="1" thickTop="1">
      <c r="A96" s="5" t="s">
        <v>87</v>
      </c>
      <c r="B96" s="55">
        <v>13640</v>
      </c>
      <c r="C96" s="8"/>
      <c r="E96" s="19"/>
      <c r="F96" s="35"/>
      <c r="J96" s="18"/>
      <c r="K96" s="18"/>
    </row>
    <row r="97" spans="1:11" ht="13.5" thickTop="1">
      <c r="A97" s="5" t="s">
        <v>140</v>
      </c>
      <c r="B97" s="55">
        <v>910</v>
      </c>
      <c r="C97" s="8"/>
      <c r="J97" s="18"/>
      <c r="K97" s="18"/>
    </row>
    <row r="98" spans="1:11" ht="12.75">
      <c r="A98" s="5" t="s">
        <v>52</v>
      </c>
      <c r="B98" s="55">
        <v>1400.7</v>
      </c>
      <c r="C98" s="8"/>
      <c r="E98" s="182" t="s">
        <v>132</v>
      </c>
      <c r="F98" s="182"/>
      <c r="G98" s="18"/>
      <c r="H98" s="181" t="s">
        <v>74</v>
      </c>
      <c r="I98" s="181"/>
      <c r="J98" s="18"/>
      <c r="K98" s="18"/>
    </row>
    <row r="99" spans="1:17" ht="13.5" thickBot="1">
      <c r="A99" s="5" t="s">
        <v>18</v>
      </c>
      <c r="B99" s="55">
        <v>7200</v>
      </c>
      <c r="C99" s="8"/>
      <c r="E99" s="145">
        <v>1100</v>
      </c>
      <c r="F99" s="147">
        <v>1100</v>
      </c>
      <c r="G99" s="18"/>
      <c r="H99" s="121">
        <v>11890</v>
      </c>
      <c r="I99" s="139">
        <v>11890</v>
      </c>
      <c r="J99" s="18"/>
      <c r="K99" s="18"/>
      <c r="L99" s="18"/>
      <c r="M99" s="18"/>
      <c r="N99" s="18"/>
      <c r="O99" s="18"/>
      <c r="P99" s="18"/>
      <c r="Q99" s="18"/>
    </row>
    <row r="100" spans="1:17" ht="13.5" thickTop="1">
      <c r="A100" s="5" t="s">
        <v>19</v>
      </c>
      <c r="B100" s="55">
        <v>38700</v>
      </c>
      <c r="C100" s="8"/>
      <c r="G100" s="18"/>
      <c r="H100" s="18"/>
      <c r="I100" s="18"/>
      <c r="L100" s="18"/>
      <c r="O100" s="18"/>
      <c r="P100" s="18"/>
      <c r="Q100" s="18"/>
    </row>
    <row r="101" spans="1:20" ht="12.75">
      <c r="A101" s="5" t="s">
        <v>88</v>
      </c>
      <c r="B101" s="55">
        <v>540</v>
      </c>
      <c r="C101" s="8"/>
      <c r="T101" s="149"/>
    </row>
    <row r="102" spans="1:18" ht="12.75">
      <c r="A102" s="5" t="s">
        <v>50</v>
      </c>
      <c r="B102" s="55">
        <v>1400</v>
      </c>
      <c r="C102" s="8"/>
      <c r="E102" s="193" t="s">
        <v>81</v>
      </c>
      <c r="F102" s="194"/>
      <c r="H102" s="193" t="s">
        <v>79</v>
      </c>
      <c r="I102" s="193"/>
      <c r="R102" s="53"/>
    </row>
    <row r="103" spans="1:9" ht="12.75">
      <c r="A103" s="5" t="s">
        <v>64</v>
      </c>
      <c r="B103" s="55">
        <v>1060</v>
      </c>
      <c r="C103" s="8"/>
      <c r="E103" s="126">
        <v>8939.3</v>
      </c>
      <c r="F103" s="125">
        <f>H104</f>
        <v>8939.299999999988</v>
      </c>
      <c r="H103" s="120">
        <v>239970.7</v>
      </c>
      <c r="I103" s="112">
        <v>248910</v>
      </c>
    </row>
    <row r="104" spans="1:9" ht="13.5" thickBot="1">
      <c r="A104" s="5" t="s">
        <v>72</v>
      </c>
      <c r="B104" s="55">
        <v>300</v>
      </c>
      <c r="C104" s="8"/>
      <c r="E104" s="19"/>
      <c r="F104" s="35"/>
      <c r="H104" s="19">
        <f>I103-H103</f>
        <v>8939.299999999988</v>
      </c>
      <c r="I104" s="35"/>
    </row>
    <row r="105" spans="1:3" ht="13.5" thickTop="1">
      <c r="A105" s="5" t="s">
        <v>89</v>
      </c>
      <c r="B105" s="55">
        <v>1100</v>
      </c>
      <c r="C105" s="8"/>
    </row>
    <row r="106" spans="1:9" ht="12.75">
      <c r="A106" s="22" t="s">
        <v>84</v>
      </c>
      <c r="B106" s="8"/>
      <c r="C106" s="200">
        <f>SUM(B93:B106)</f>
        <v>130610.7</v>
      </c>
      <c r="H106" s="181" t="s">
        <v>84</v>
      </c>
      <c r="I106" s="179"/>
    </row>
    <row r="107" spans="8:9" ht="12.75">
      <c r="H107" s="49">
        <v>297550</v>
      </c>
      <c r="I107" s="130">
        <v>130610.7</v>
      </c>
    </row>
    <row r="108" spans="1:9" ht="13.5" thickBot="1">
      <c r="A108" s="5" t="s">
        <v>90</v>
      </c>
      <c r="H108" s="20"/>
      <c r="I108" s="201">
        <f>H107-I107</f>
        <v>166939.3</v>
      </c>
    </row>
    <row r="109" spans="1:13" ht="13.5" thickTop="1">
      <c r="A109" s="28" t="s">
        <v>15</v>
      </c>
      <c r="B109" s="150">
        <v>166939.3</v>
      </c>
      <c r="C109" s="8"/>
      <c r="M109" s="136"/>
    </row>
    <row r="110" spans="1:3" ht="12.75">
      <c r="A110" s="22" t="s">
        <v>91</v>
      </c>
      <c r="B110" s="2"/>
      <c r="C110" s="202">
        <v>166939.3</v>
      </c>
    </row>
    <row r="111" ht="12.75">
      <c r="R111" s="154"/>
    </row>
    <row r="112" spans="1:10" ht="12.75">
      <c r="A112" s="183" t="s">
        <v>141</v>
      </c>
      <c r="B112" s="184"/>
      <c r="C112" s="184"/>
      <c r="D112" s="184"/>
      <c r="E112" s="184"/>
      <c r="F112" s="184"/>
      <c r="G112" s="184"/>
      <c r="H112" s="184"/>
      <c r="I112" s="185"/>
      <c r="J112" s="88"/>
    </row>
    <row r="113" spans="1:9" ht="12.75">
      <c r="A113" s="70" t="s">
        <v>25</v>
      </c>
      <c r="B113" s="58"/>
      <c r="C113" s="162">
        <v>1900</v>
      </c>
      <c r="D113" s="156" t="s">
        <v>24</v>
      </c>
      <c r="E113" s="58"/>
      <c r="F113" s="58"/>
      <c r="I113" s="65">
        <v>240610</v>
      </c>
    </row>
    <row r="114" spans="1:9" ht="12.75">
      <c r="A114" s="9" t="s">
        <v>26</v>
      </c>
      <c r="B114" s="18"/>
      <c r="C114" s="163">
        <v>155700</v>
      </c>
      <c r="D114" s="10" t="s">
        <v>27</v>
      </c>
      <c r="E114" s="18"/>
      <c r="F114" s="18"/>
      <c r="I114" s="43">
        <v>700</v>
      </c>
    </row>
    <row r="115" spans="1:9" ht="12.75">
      <c r="A115" s="67" t="s">
        <v>104</v>
      </c>
      <c r="B115" s="18"/>
      <c r="C115" s="164">
        <v>8550</v>
      </c>
      <c r="D115" s="10" t="s">
        <v>62</v>
      </c>
      <c r="E115" s="18"/>
      <c r="F115" s="18"/>
      <c r="I115" s="43">
        <v>7600</v>
      </c>
    </row>
    <row r="116" spans="1:9" ht="12.75">
      <c r="A116" s="9" t="s">
        <v>127</v>
      </c>
      <c r="B116" s="18"/>
      <c r="C116" s="164">
        <v>33750</v>
      </c>
      <c r="D116" s="7"/>
      <c r="E116" s="18"/>
      <c r="F116" s="18"/>
      <c r="I116" s="43"/>
    </row>
    <row r="117" spans="1:9" ht="12.75">
      <c r="A117" s="9" t="s">
        <v>36</v>
      </c>
      <c r="B117" s="18"/>
      <c r="C117" s="164">
        <v>10200</v>
      </c>
      <c r="D117" s="7"/>
      <c r="E117" s="18"/>
      <c r="F117" s="18"/>
      <c r="I117" s="8"/>
    </row>
    <row r="118" spans="1:9" ht="12.75">
      <c r="A118" s="9" t="s">
        <v>80</v>
      </c>
      <c r="B118" s="18"/>
      <c r="C118" s="164">
        <v>6500</v>
      </c>
      <c r="D118" s="7"/>
      <c r="E118" s="18"/>
      <c r="F118" s="18"/>
      <c r="I118" s="8"/>
    </row>
    <row r="119" spans="1:9" ht="12.75">
      <c r="A119" s="9" t="s">
        <v>142</v>
      </c>
      <c r="B119" s="18"/>
      <c r="C119" s="164">
        <v>2000</v>
      </c>
      <c r="D119" s="7"/>
      <c r="E119" s="18"/>
      <c r="F119" s="18"/>
      <c r="I119" s="8"/>
    </row>
    <row r="120" spans="1:9" ht="12.75">
      <c r="A120" s="9" t="s">
        <v>42</v>
      </c>
      <c r="B120" s="18"/>
      <c r="C120" s="164">
        <v>4280</v>
      </c>
      <c r="D120" s="7"/>
      <c r="E120" s="18"/>
      <c r="F120" s="18"/>
      <c r="I120" s="8"/>
    </row>
    <row r="121" spans="1:9" ht="12.75">
      <c r="A121" s="9" t="s">
        <v>100</v>
      </c>
      <c r="B121" s="18"/>
      <c r="C121" s="164">
        <v>6300</v>
      </c>
      <c r="D121" s="7"/>
      <c r="E121" s="18"/>
      <c r="F121" s="18"/>
      <c r="I121" s="8"/>
    </row>
    <row r="122" spans="1:9" ht="12.75">
      <c r="A122" s="9" t="s">
        <v>46</v>
      </c>
      <c r="B122" s="18"/>
      <c r="C122" s="164">
        <v>5140</v>
      </c>
      <c r="D122" s="7"/>
      <c r="E122" s="18"/>
      <c r="F122" s="18"/>
      <c r="I122" s="8"/>
    </row>
    <row r="123" spans="1:9" ht="12.75">
      <c r="A123" s="9" t="s">
        <v>51</v>
      </c>
      <c r="B123" s="18"/>
      <c r="C123" s="164">
        <v>1510.7</v>
      </c>
      <c r="D123" s="7"/>
      <c r="E123" s="18"/>
      <c r="F123" s="18"/>
      <c r="I123" s="8"/>
    </row>
    <row r="124" spans="1:9" ht="12.75">
      <c r="A124" s="9" t="s">
        <v>58</v>
      </c>
      <c r="B124" s="18"/>
      <c r="C124" s="164">
        <v>640</v>
      </c>
      <c r="D124" s="7"/>
      <c r="E124" s="18"/>
      <c r="F124" s="18"/>
      <c r="I124" s="8"/>
    </row>
    <row r="125" spans="1:9" ht="12.75">
      <c r="A125" s="152" t="s">
        <v>63</v>
      </c>
      <c r="B125" s="59"/>
      <c r="C125" s="165">
        <v>3500</v>
      </c>
      <c r="D125" s="7"/>
      <c r="E125" s="18"/>
      <c r="F125" s="18"/>
      <c r="I125" s="8"/>
    </row>
    <row r="126" spans="1:9" ht="12.75">
      <c r="A126" s="153" t="s">
        <v>92</v>
      </c>
      <c r="B126" s="18"/>
      <c r="C126" s="161">
        <f>SUM(C113:C125)</f>
        <v>239970.7</v>
      </c>
      <c r="D126" s="7"/>
      <c r="E126" s="18"/>
      <c r="F126" s="18"/>
      <c r="I126" s="8"/>
    </row>
    <row r="127" spans="1:9" ht="12.75">
      <c r="A127" s="68" t="s">
        <v>83</v>
      </c>
      <c r="B127" s="59"/>
      <c r="C127" s="159">
        <v>8939.3</v>
      </c>
      <c r="D127" s="64"/>
      <c r="E127" s="18"/>
      <c r="F127" s="18"/>
      <c r="I127" s="66"/>
    </row>
    <row r="128" spans="1:9" ht="12.75">
      <c r="A128" s="78" t="s">
        <v>94</v>
      </c>
      <c r="B128" s="79"/>
      <c r="C128" s="160">
        <v>248910</v>
      </c>
      <c r="D128" s="166" t="s">
        <v>93</v>
      </c>
      <c r="E128" s="166"/>
      <c r="F128" s="167"/>
      <c r="G128" s="167"/>
      <c r="H128" s="151"/>
      <c r="I128" s="155">
        <f>I113+I114+I115</f>
        <v>248910</v>
      </c>
    </row>
    <row r="129" spans="2:11" ht="12.75">
      <c r="B129" s="18"/>
      <c r="C129" s="18"/>
      <c r="D129" s="18"/>
      <c r="E129" s="93"/>
      <c r="F129" s="18"/>
      <c r="G129" s="18"/>
      <c r="J129" s="7"/>
      <c r="K129" s="18"/>
    </row>
    <row r="130" spans="1:11" ht="12.75">
      <c r="A130" s="188" t="s">
        <v>143</v>
      </c>
      <c r="B130" s="189"/>
      <c r="C130" s="184"/>
      <c r="D130" s="184"/>
      <c r="E130" s="184"/>
      <c r="F130" s="184"/>
      <c r="G130" s="184"/>
      <c r="H130" s="184"/>
      <c r="I130" s="185"/>
      <c r="J130" s="7"/>
      <c r="K130" s="18"/>
    </row>
    <row r="131" spans="1:11" ht="12.75">
      <c r="A131" s="70" t="s">
        <v>113</v>
      </c>
      <c r="B131" s="1"/>
      <c r="C131" s="71">
        <v>10000</v>
      </c>
      <c r="D131" s="72" t="s">
        <v>138</v>
      </c>
      <c r="E131" s="58"/>
      <c r="F131" s="58"/>
      <c r="G131" s="58"/>
      <c r="H131" s="1"/>
      <c r="I131" s="73">
        <v>10000</v>
      </c>
      <c r="J131" s="18"/>
      <c r="K131" s="18"/>
    </row>
    <row r="132" spans="1:11" ht="12.75">
      <c r="A132" s="9" t="s">
        <v>2</v>
      </c>
      <c r="B132" s="2"/>
      <c r="C132" s="50">
        <v>152000</v>
      </c>
      <c r="D132" s="5" t="s">
        <v>43</v>
      </c>
      <c r="E132" s="18"/>
      <c r="F132" s="18"/>
      <c r="G132" s="18"/>
      <c r="H132" s="2"/>
      <c r="I132" s="55">
        <v>28280</v>
      </c>
      <c r="J132" s="18"/>
      <c r="K132" s="18"/>
    </row>
    <row r="133" spans="1:10" ht="12.75">
      <c r="A133" s="9" t="s">
        <v>114</v>
      </c>
      <c r="B133" s="2"/>
      <c r="C133" s="129">
        <v>42000</v>
      </c>
      <c r="D133" s="5" t="s">
        <v>144</v>
      </c>
      <c r="E133" s="18"/>
      <c r="F133" s="18"/>
      <c r="G133" s="18"/>
      <c r="H133" s="2"/>
      <c r="I133" s="55">
        <v>26080</v>
      </c>
      <c r="J133" s="157"/>
    </row>
    <row r="134" spans="1:10" ht="12.75">
      <c r="A134" s="9" t="s">
        <v>4</v>
      </c>
      <c r="B134" s="2"/>
      <c r="C134" s="129">
        <v>25700</v>
      </c>
      <c r="D134" s="5" t="s">
        <v>87</v>
      </c>
      <c r="E134" s="18"/>
      <c r="F134" s="18"/>
      <c r="G134" s="18"/>
      <c r="H134" s="2"/>
      <c r="I134" s="169">
        <v>13640</v>
      </c>
      <c r="J134" s="18"/>
    </row>
    <row r="135" spans="1:10" ht="12.75">
      <c r="A135" s="9" t="s">
        <v>8</v>
      </c>
      <c r="B135" s="2"/>
      <c r="C135" s="129">
        <v>47600</v>
      </c>
      <c r="D135" s="5" t="s">
        <v>140</v>
      </c>
      <c r="E135" s="18"/>
      <c r="F135" s="18"/>
      <c r="G135" s="18"/>
      <c r="H135" s="2"/>
      <c r="I135" s="169">
        <v>910</v>
      </c>
      <c r="J135" s="18"/>
    </row>
    <row r="136" spans="1:9" ht="12.75">
      <c r="A136" s="9" t="s">
        <v>13</v>
      </c>
      <c r="B136" s="2"/>
      <c r="C136" s="129">
        <v>560</v>
      </c>
      <c r="D136" s="5" t="s">
        <v>52</v>
      </c>
      <c r="E136" s="18"/>
      <c r="F136" s="18"/>
      <c r="G136" s="18"/>
      <c r="H136" s="2"/>
      <c r="I136" s="169">
        <v>1400.7</v>
      </c>
    </row>
    <row r="137" spans="1:9" ht="12.75">
      <c r="A137" s="9" t="s">
        <v>69</v>
      </c>
      <c r="B137" s="2"/>
      <c r="C137" s="129">
        <v>7600</v>
      </c>
      <c r="D137" s="5" t="s">
        <v>18</v>
      </c>
      <c r="E137" s="18"/>
      <c r="F137" s="18"/>
      <c r="G137" s="18"/>
      <c r="H137" s="2"/>
      <c r="I137" s="169">
        <v>7200</v>
      </c>
    </row>
    <row r="138" spans="1:9" ht="12.75">
      <c r="A138" s="9" t="s">
        <v>60</v>
      </c>
      <c r="B138" s="2"/>
      <c r="C138" s="129">
        <v>200</v>
      </c>
      <c r="D138" s="5" t="s">
        <v>19</v>
      </c>
      <c r="E138" s="18"/>
      <c r="F138" s="18"/>
      <c r="G138" s="18"/>
      <c r="H138" s="2"/>
      <c r="I138" s="169">
        <v>38700</v>
      </c>
    </row>
    <row r="139" spans="1:9" ht="12.75">
      <c r="A139" s="9" t="s">
        <v>86</v>
      </c>
      <c r="B139" s="2"/>
      <c r="C139" s="129">
        <v>11890</v>
      </c>
      <c r="D139" s="5" t="s">
        <v>88</v>
      </c>
      <c r="E139" s="18"/>
      <c r="F139" s="18"/>
      <c r="G139" s="18"/>
      <c r="H139" s="2"/>
      <c r="I139" s="169">
        <v>540</v>
      </c>
    </row>
    <row r="140" spans="1:9" ht="12.75">
      <c r="A140" s="7"/>
      <c r="B140" s="2"/>
      <c r="C140" s="8"/>
      <c r="D140" s="5" t="s">
        <v>50</v>
      </c>
      <c r="E140" s="18"/>
      <c r="F140" s="18"/>
      <c r="G140" s="18"/>
      <c r="H140" s="2"/>
      <c r="I140" s="169">
        <v>1400</v>
      </c>
    </row>
    <row r="141" spans="1:9" ht="12.75">
      <c r="A141" s="7"/>
      <c r="B141" s="2"/>
      <c r="C141" s="8"/>
      <c r="D141" s="5" t="s">
        <v>64</v>
      </c>
      <c r="E141" s="18"/>
      <c r="F141" s="18"/>
      <c r="G141" s="18"/>
      <c r="H141" s="2"/>
      <c r="I141" s="169">
        <v>1060</v>
      </c>
    </row>
    <row r="142" spans="1:9" ht="12.75">
      <c r="A142" s="7"/>
      <c r="B142" s="2"/>
      <c r="C142" s="8"/>
      <c r="D142" s="5" t="s">
        <v>72</v>
      </c>
      <c r="E142" s="18"/>
      <c r="F142" s="18"/>
      <c r="G142" s="18"/>
      <c r="H142" s="2"/>
      <c r="I142" s="169">
        <v>300</v>
      </c>
    </row>
    <row r="143" spans="1:9" ht="12.75">
      <c r="A143" s="7"/>
      <c r="B143" s="2"/>
      <c r="C143" s="8"/>
      <c r="D143" s="6" t="s">
        <v>89</v>
      </c>
      <c r="E143" s="59"/>
      <c r="F143" s="59"/>
      <c r="G143" s="59"/>
      <c r="H143" s="60"/>
      <c r="I143" s="170">
        <v>1100</v>
      </c>
    </row>
    <row r="144" spans="1:9" ht="12.75">
      <c r="A144" s="7"/>
      <c r="B144" s="2"/>
      <c r="C144" s="8"/>
      <c r="D144" s="153" t="s">
        <v>97</v>
      </c>
      <c r="E144" s="168"/>
      <c r="F144" s="168"/>
      <c r="G144" s="58"/>
      <c r="H144" s="1"/>
      <c r="I144" s="73">
        <f>SUM(I131:I143)</f>
        <v>130610.7</v>
      </c>
    </row>
    <row r="145" spans="1:9" ht="12.75">
      <c r="A145" s="7"/>
      <c r="B145" s="171"/>
      <c r="C145" s="172"/>
      <c r="D145" s="7"/>
      <c r="E145" s="18"/>
      <c r="F145" s="18"/>
      <c r="G145" s="18"/>
      <c r="H145" s="2"/>
      <c r="I145" s="8"/>
    </row>
    <row r="146" spans="1:11" ht="12.75">
      <c r="A146" s="64"/>
      <c r="B146" s="60"/>
      <c r="C146" s="66"/>
      <c r="D146" s="175" t="s">
        <v>15</v>
      </c>
      <c r="E146" s="176"/>
      <c r="F146" s="176"/>
      <c r="G146" s="59"/>
      <c r="H146" s="60"/>
      <c r="I146" s="174">
        <v>166939.3</v>
      </c>
      <c r="J146" s="18"/>
      <c r="K146" s="56"/>
    </row>
    <row r="147" spans="1:11" ht="12.75">
      <c r="A147" s="78" t="s">
        <v>96</v>
      </c>
      <c r="B147" s="151"/>
      <c r="C147" s="80">
        <f>SUM(C131:C146)</f>
        <v>297550</v>
      </c>
      <c r="D147" s="78" t="s">
        <v>94</v>
      </c>
      <c r="E147" s="79"/>
      <c r="F147" s="79"/>
      <c r="G147" s="79"/>
      <c r="H147" s="151"/>
      <c r="I147" s="173">
        <v>297550</v>
      </c>
      <c r="J147" s="18"/>
      <c r="K147" s="158"/>
    </row>
    <row r="149" spans="7:17" ht="12.75"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12:16" ht="12.75">
      <c r="L150" s="7"/>
      <c r="O150" s="18"/>
      <c r="P150" s="61"/>
    </row>
    <row r="151" spans="11:16" ht="12.75">
      <c r="K151" s="18"/>
      <c r="L151" s="18"/>
      <c r="M151" s="18"/>
      <c r="N151" s="18"/>
      <c r="O151" s="18"/>
      <c r="P151" s="157"/>
    </row>
    <row r="152" spans="11:16" ht="12.75">
      <c r="K152" s="18"/>
      <c r="L152" s="18"/>
      <c r="M152" s="18"/>
      <c r="N152" s="18"/>
      <c r="O152" s="18"/>
      <c r="P152" s="157"/>
    </row>
    <row r="153" spans="11:16" ht="12.75">
      <c r="K153" s="18"/>
      <c r="L153" s="18"/>
      <c r="M153" s="18"/>
      <c r="N153" s="18"/>
      <c r="O153" s="18"/>
      <c r="P153" s="157"/>
    </row>
    <row r="154" spans="11:16" ht="12.75">
      <c r="K154" s="18"/>
      <c r="L154" s="18"/>
      <c r="M154" s="18"/>
      <c r="N154" s="18"/>
      <c r="O154" s="18"/>
      <c r="P154" s="18"/>
    </row>
    <row r="155" spans="11:16" ht="12.75">
      <c r="K155" s="18"/>
      <c r="L155" s="18"/>
      <c r="M155" s="18"/>
      <c r="N155" s="18"/>
      <c r="O155" s="18"/>
      <c r="P155" s="18"/>
    </row>
    <row r="156" spans="11:16" ht="12.75">
      <c r="K156" s="18"/>
      <c r="L156" s="18"/>
      <c r="M156" s="18"/>
      <c r="N156" s="18"/>
      <c r="O156" s="18"/>
      <c r="P156" s="18"/>
    </row>
    <row r="157" spans="11:16" ht="12.75">
      <c r="K157" s="18"/>
      <c r="L157" s="18"/>
      <c r="M157" s="18"/>
      <c r="N157" s="18"/>
      <c r="O157" s="18"/>
      <c r="P157" s="18"/>
    </row>
    <row r="158" spans="11:16" ht="12.75">
      <c r="K158" s="18"/>
      <c r="L158" s="18"/>
      <c r="M158" s="18"/>
      <c r="N158" s="18"/>
      <c r="O158" s="18"/>
      <c r="P158" s="18"/>
    </row>
    <row r="159" spans="11:16" ht="12.75">
      <c r="K159" s="18"/>
      <c r="L159" s="18"/>
      <c r="M159" s="18"/>
      <c r="N159" s="18"/>
      <c r="O159" s="18"/>
      <c r="P159" s="18"/>
    </row>
    <row r="160" spans="11:16" ht="12.75">
      <c r="K160" s="18"/>
      <c r="L160" s="18"/>
      <c r="M160" s="18"/>
      <c r="N160" s="18"/>
      <c r="O160" s="18"/>
      <c r="P160" s="18"/>
    </row>
    <row r="161" spans="11:16" ht="12.75">
      <c r="K161" s="18"/>
      <c r="L161" s="18"/>
      <c r="M161" s="18"/>
      <c r="N161" s="18"/>
      <c r="O161" s="18"/>
      <c r="P161" s="18"/>
    </row>
    <row r="162" spans="11:16" ht="12.75">
      <c r="K162" s="18"/>
      <c r="L162" s="18"/>
      <c r="M162" s="18"/>
      <c r="N162" s="18"/>
      <c r="O162" s="18"/>
      <c r="P162" s="18"/>
    </row>
    <row r="163" spans="11:16" ht="12.75">
      <c r="K163" s="18"/>
      <c r="L163" s="18"/>
      <c r="M163" s="18"/>
      <c r="N163" s="18"/>
      <c r="O163" s="18"/>
      <c r="P163" s="18"/>
    </row>
    <row r="164" spans="11:16" ht="12.75">
      <c r="K164" s="18"/>
      <c r="L164" s="18"/>
      <c r="M164" s="18"/>
      <c r="N164" s="18"/>
      <c r="O164" s="18"/>
      <c r="P164" s="18"/>
    </row>
    <row r="165" spans="11:16" ht="12.75">
      <c r="K165" s="18"/>
      <c r="L165" s="18"/>
      <c r="M165" s="18"/>
      <c r="N165" s="18"/>
      <c r="O165" s="18"/>
      <c r="P165" s="18"/>
    </row>
    <row r="166" spans="11:16" ht="12.75">
      <c r="K166" s="18"/>
      <c r="L166" s="18"/>
      <c r="M166" s="18"/>
      <c r="N166" s="18"/>
      <c r="O166" s="18"/>
      <c r="P166" s="18"/>
    </row>
    <row r="167" spans="11:16" ht="12.75">
      <c r="K167" s="18"/>
      <c r="L167" s="18"/>
      <c r="M167" s="18"/>
      <c r="N167" s="18"/>
      <c r="O167" s="18"/>
      <c r="P167" s="18"/>
    </row>
    <row r="168" spans="11:16" ht="12.75">
      <c r="K168" s="18"/>
      <c r="L168" s="18"/>
      <c r="M168" s="18"/>
      <c r="N168" s="18"/>
      <c r="O168" s="18"/>
      <c r="P168" s="18"/>
    </row>
    <row r="169" spans="11:16" ht="12.75">
      <c r="K169" s="18"/>
      <c r="L169" s="18"/>
      <c r="M169" s="18"/>
      <c r="N169" s="18"/>
      <c r="O169" s="18"/>
      <c r="P169" s="18"/>
    </row>
    <row r="170" spans="11:16" ht="12.75">
      <c r="K170" s="18"/>
      <c r="L170" s="18"/>
      <c r="M170" s="18"/>
      <c r="N170" s="18"/>
      <c r="O170" s="18"/>
      <c r="P170" s="18"/>
    </row>
    <row r="171" spans="11:16" ht="12.75">
      <c r="K171" s="18"/>
      <c r="L171" s="18"/>
      <c r="M171" s="18"/>
      <c r="N171" s="18"/>
      <c r="O171" s="18"/>
      <c r="P171" s="18"/>
    </row>
    <row r="172" spans="11:16" ht="12.75">
      <c r="K172" s="18"/>
      <c r="L172" s="18"/>
      <c r="M172" s="18"/>
      <c r="N172" s="18"/>
      <c r="O172" s="18"/>
      <c r="P172" s="18"/>
    </row>
    <row r="173" ht="13.5" thickBot="1"/>
    <row r="174" spans="7:17" ht="12.75">
      <c r="G174" s="190" t="s">
        <v>95</v>
      </c>
      <c r="H174" s="191"/>
      <c r="I174" s="191"/>
      <c r="J174" s="191"/>
      <c r="K174" s="191"/>
      <c r="L174" s="191"/>
      <c r="M174" s="191"/>
      <c r="N174" s="191"/>
      <c r="O174" s="191"/>
      <c r="P174" s="191"/>
      <c r="Q174" s="192"/>
    </row>
    <row r="175" spans="10:17" ht="12.75">
      <c r="J175" s="1"/>
      <c r="K175" s="75">
        <v>25000</v>
      </c>
      <c r="L175" s="17"/>
      <c r="O175" s="58"/>
      <c r="P175" s="1"/>
      <c r="Q175" s="73">
        <v>20000</v>
      </c>
    </row>
    <row r="176" spans="10:17" ht="12.75">
      <c r="J176" s="2"/>
      <c r="K176" s="76">
        <v>420000</v>
      </c>
      <c r="L176" s="7"/>
      <c r="O176" s="18"/>
      <c r="P176" s="2"/>
      <c r="Q176" s="55">
        <v>58800</v>
      </c>
    </row>
    <row r="177" spans="10:17" ht="12.75">
      <c r="J177" s="2"/>
      <c r="K177" s="76">
        <v>25000</v>
      </c>
      <c r="L177" s="7"/>
      <c r="O177" s="18"/>
      <c r="P177" s="2"/>
      <c r="Q177" s="55">
        <v>12000</v>
      </c>
    </row>
    <row r="178" spans="10:17" ht="12.75">
      <c r="J178" s="2"/>
      <c r="K178" s="76">
        <v>130000</v>
      </c>
      <c r="L178" s="7"/>
      <c r="O178" s="18"/>
      <c r="P178" s="2"/>
      <c r="Q178" s="55">
        <v>78000</v>
      </c>
    </row>
    <row r="179" spans="10:17" ht="12.75">
      <c r="J179" s="2"/>
      <c r="K179" s="76">
        <v>196200</v>
      </c>
      <c r="L179" s="7"/>
      <c r="O179" s="18"/>
      <c r="P179" s="2"/>
      <c r="Q179" s="55">
        <v>4032.9</v>
      </c>
    </row>
    <row r="180" spans="10:17" ht="12.75">
      <c r="J180" s="2"/>
      <c r="K180" s="76">
        <v>1100</v>
      </c>
      <c r="L180" s="7"/>
      <c r="O180" s="18"/>
      <c r="P180" s="2"/>
      <c r="Q180" s="55">
        <v>16595.53</v>
      </c>
    </row>
    <row r="181" spans="10:17" ht="12.75">
      <c r="J181" s="2"/>
      <c r="K181" s="76">
        <v>2985</v>
      </c>
      <c r="L181" s="7"/>
      <c r="O181" s="18"/>
      <c r="P181" s="2"/>
      <c r="Q181" s="55">
        <v>148100</v>
      </c>
    </row>
    <row r="182" spans="10:17" ht="12.75">
      <c r="J182" s="2"/>
      <c r="K182" s="76">
        <v>5445</v>
      </c>
      <c r="L182" s="7"/>
      <c r="O182" s="18"/>
      <c r="P182" s="2"/>
      <c r="Q182" s="55">
        <v>2848.26</v>
      </c>
    </row>
    <row r="183" spans="10:17" ht="12.75">
      <c r="J183" s="2"/>
      <c r="K183" s="76">
        <v>700</v>
      </c>
      <c r="L183" s="7"/>
      <c r="O183" s="18"/>
      <c r="P183" s="2"/>
      <c r="Q183" s="55">
        <v>8470</v>
      </c>
    </row>
    <row r="184" spans="10:17" ht="12.75">
      <c r="J184" s="2"/>
      <c r="K184" s="76">
        <v>69300</v>
      </c>
      <c r="L184" s="7"/>
      <c r="O184" s="18"/>
      <c r="P184" s="2"/>
      <c r="Q184" s="55">
        <v>3000</v>
      </c>
    </row>
    <row r="185" spans="10:17" ht="12.75">
      <c r="J185" s="60"/>
      <c r="K185" s="77">
        <v>19269</v>
      </c>
      <c r="L185" s="7"/>
      <c r="O185" s="18"/>
      <c r="P185" s="2"/>
      <c r="Q185" s="55">
        <v>6627</v>
      </c>
    </row>
    <row r="186" spans="7:17" ht="12.75">
      <c r="G186" s="67"/>
      <c r="H186" s="18"/>
      <c r="I186" s="18"/>
      <c r="J186" s="2"/>
      <c r="K186" s="71"/>
      <c r="L186" s="7"/>
      <c r="O186" s="18"/>
      <c r="P186" s="2"/>
      <c r="Q186" s="55">
        <v>3080</v>
      </c>
    </row>
    <row r="187" spans="7:17" ht="12.75">
      <c r="G187" s="7"/>
      <c r="H187" s="18"/>
      <c r="I187" s="18"/>
      <c r="J187" s="2"/>
      <c r="K187" s="8"/>
      <c r="L187" s="64"/>
      <c r="O187" s="59"/>
      <c r="P187" s="60"/>
      <c r="Q187" s="74">
        <v>3030</v>
      </c>
    </row>
    <row r="188" spans="7:17" ht="12.75">
      <c r="G188" s="7"/>
      <c r="H188" s="18"/>
      <c r="I188" s="18"/>
      <c r="J188" s="2"/>
      <c r="K188" s="8"/>
      <c r="L188" s="17"/>
      <c r="O188" s="58"/>
      <c r="P188" s="1"/>
      <c r="Q188" s="81">
        <f>SUM(Q175:Q187)</f>
        <v>364583.69</v>
      </c>
    </row>
    <row r="189" spans="7:17" ht="12.75">
      <c r="G189" s="7"/>
      <c r="H189" s="18"/>
      <c r="I189" s="18"/>
      <c r="J189" s="2"/>
      <c r="K189" s="8"/>
      <c r="L189" s="7"/>
      <c r="M189" s="18"/>
      <c r="N189" s="18"/>
      <c r="O189" s="18"/>
      <c r="P189" s="2"/>
      <c r="Q189" s="8"/>
    </row>
  </sheetData>
  <sheetProtection/>
  <mergeCells count="65">
    <mergeCell ref="G149:Q149"/>
    <mergeCell ref="H22:I22"/>
    <mergeCell ref="H26:I26"/>
    <mergeCell ref="H14:I14"/>
    <mergeCell ref="M43:N43"/>
    <mergeCell ref="H18:I18"/>
    <mergeCell ref="J57:K57"/>
    <mergeCell ref="H58:I58"/>
    <mergeCell ref="E38:F38"/>
    <mergeCell ref="H38:I38"/>
    <mergeCell ref="M53:N53"/>
    <mergeCell ref="H50:I50"/>
    <mergeCell ref="M6:N6"/>
    <mergeCell ref="P6:Q6"/>
    <mergeCell ref="E54:F54"/>
    <mergeCell ref="H54:I54"/>
    <mergeCell ref="H42:I42"/>
    <mergeCell ref="E46:F46"/>
    <mergeCell ref="H46:I46"/>
    <mergeCell ref="E42:F42"/>
    <mergeCell ref="E50:F50"/>
    <mergeCell ref="M69:N69"/>
    <mergeCell ref="P69:Q69"/>
    <mergeCell ref="E82:F82"/>
    <mergeCell ref="P77:Q77"/>
    <mergeCell ref="J73:K73"/>
    <mergeCell ref="M73:N73"/>
    <mergeCell ref="H78:I78"/>
    <mergeCell ref="H72:I72"/>
    <mergeCell ref="E75:F75"/>
    <mergeCell ref="E72:F72"/>
    <mergeCell ref="E78:F78"/>
    <mergeCell ref="E58:F58"/>
    <mergeCell ref="H62:I62"/>
    <mergeCell ref="H66:I66"/>
    <mergeCell ref="J77:K77"/>
    <mergeCell ref="E22:F22"/>
    <mergeCell ref="E30:F30"/>
    <mergeCell ref="H6:I6"/>
    <mergeCell ref="E34:F34"/>
    <mergeCell ref="H30:I30"/>
    <mergeCell ref="H34:I34"/>
    <mergeCell ref="E14:F14"/>
    <mergeCell ref="E26:F26"/>
    <mergeCell ref="E10:F10"/>
    <mergeCell ref="A130:I130"/>
    <mergeCell ref="G174:Q174"/>
    <mergeCell ref="E62:F62"/>
    <mergeCell ref="E66:F66"/>
    <mergeCell ref="H75:I75"/>
    <mergeCell ref="H102:I102"/>
    <mergeCell ref="E102:F102"/>
    <mergeCell ref="P85:Q85"/>
    <mergeCell ref="E69:F69"/>
    <mergeCell ref="H69:I69"/>
    <mergeCell ref="A112:I112"/>
    <mergeCell ref="A2:C2"/>
    <mergeCell ref="E2:I2"/>
    <mergeCell ref="A3:C3"/>
    <mergeCell ref="H10:I10"/>
    <mergeCell ref="H106:I106"/>
    <mergeCell ref="E94:F94"/>
    <mergeCell ref="E98:F98"/>
    <mergeCell ref="E18:F18"/>
    <mergeCell ref="H98:I9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mariarosaascheri</cp:lastModifiedBy>
  <cp:lastPrinted>2014-10-29T20:50:17Z</cp:lastPrinted>
  <dcterms:created xsi:type="dcterms:W3CDTF">2012-11-12T12:22:48Z</dcterms:created>
  <dcterms:modified xsi:type="dcterms:W3CDTF">2014-10-30T10:12:19Z</dcterms:modified>
  <cp:category/>
  <cp:version/>
  <cp:contentType/>
  <cp:contentStatus/>
</cp:coreProperties>
</file>